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7975" windowHeight="12495"/>
  </bookViews>
  <sheets>
    <sheet name="201501" sheetId="1" r:id="rId1"/>
    <sheet name="컨화물1월" sheetId="2" state="hidden" r:id="rId2"/>
  </sheets>
  <externalReferences>
    <externalReference r:id="rId3"/>
    <externalReference r:id="rId4"/>
  </externalReferences>
  <definedNames>
    <definedName name="_xlnm.Print_Area" localSheetId="0">'201501'!$A$1:$M$27</definedName>
  </definedNames>
  <calcPr calcId="125725"/>
</workbook>
</file>

<file path=xl/calcChain.xml><?xml version="1.0" encoding="utf-8"?>
<calcChain xmlns="http://schemas.openxmlformats.org/spreadsheetml/2006/main">
  <c r="I6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5"/>
  <c r="I27" i="2"/>
  <c r="F27"/>
  <c r="K27" s="1"/>
  <c r="E27"/>
  <c r="D27"/>
  <c r="J27" s="1"/>
  <c r="I26"/>
  <c r="H26"/>
  <c r="F26"/>
  <c r="E26"/>
  <c r="D26"/>
  <c r="J26" s="1"/>
  <c r="I25"/>
  <c r="F25"/>
  <c r="K25" s="1"/>
  <c r="E25"/>
  <c r="D25"/>
  <c r="I24"/>
  <c r="F24"/>
  <c r="E24"/>
  <c r="D24"/>
  <c r="J24" s="1"/>
  <c r="I23"/>
  <c r="F23"/>
  <c r="K23" s="1"/>
  <c r="E23"/>
  <c r="D23"/>
  <c r="J23" s="1"/>
  <c r="I22"/>
  <c r="H22"/>
  <c r="F22"/>
  <c r="K22" s="1"/>
  <c r="E22"/>
  <c r="D22"/>
  <c r="J22" s="1"/>
  <c r="I21"/>
  <c r="F21"/>
  <c r="K21" s="1"/>
  <c r="E21"/>
  <c r="D21"/>
  <c r="J21" s="1"/>
  <c r="I20"/>
  <c r="F20"/>
  <c r="K20" s="1"/>
  <c r="E20"/>
  <c r="D20"/>
  <c r="J20" s="1"/>
  <c r="I19"/>
  <c r="G19"/>
  <c r="F19"/>
  <c r="H19" s="1"/>
  <c r="E19"/>
  <c r="D19"/>
  <c r="J19" s="1"/>
  <c r="K18"/>
  <c r="I18"/>
  <c r="F18"/>
  <c r="G18" s="1"/>
  <c r="E18"/>
  <c r="D18"/>
  <c r="J18" s="1"/>
  <c r="I17"/>
  <c r="F17"/>
  <c r="H17" s="1"/>
  <c r="E17"/>
  <c r="D17"/>
  <c r="J17" s="1"/>
  <c r="I16"/>
  <c r="F16"/>
  <c r="K16" s="1"/>
  <c r="E16"/>
  <c r="D16"/>
  <c r="J16" s="1"/>
  <c r="I15"/>
  <c r="F15"/>
  <c r="K15" s="1"/>
  <c r="E15"/>
  <c r="D15"/>
  <c r="J15" s="1"/>
  <c r="I14"/>
  <c r="F14"/>
  <c r="K14" s="1"/>
  <c r="E14"/>
  <c r="D14"/>
  <c r="J14" s="1"/>
  <c r="I13"/>
  <c r="F13"/>
  <c r="K13" s="1"/>
  <c r="E13"/>
  <c r="D13"/>
  <c r="J13" s="1"/>
  <c r="I12"/>
  <c r="F12"/>
  <c r="K12" s="1"/>
  <c r="E12"/>
  <c r="D12"/>
  <c r="J12" s="1"/>
  <c r="I11"/>
  <c r="F11"/>
  <c r="K11" s="1"/>
  <c r="E11"/>
  <c r="D11"/>
  <c r="J11" s="1"/>
  <c r="I10"/>
  <c r="F10"/>
  <c r="K10" s="1"/>
  <c r="E10"/>
  <c r="D10"/>
  <c r="J10" s="1"/>
  <c r="I9"/>
  <c r="F9"/>
  <c r="K9" s="1"/>
  <c r="E9"/>
  <c r="D9"/>
  <c r="J9" s="1"/>
  <c r="I8"/>
  <c r="F8"/>
  <c r="K8" s="1"/>
  <c r="E8"/>
  <c r="D8"/>
  <c r="J8" s="1"/>
  <c r="I7"/>
  <c r="F7"/>
  <c r="K7" s="1"/>
  <c r="E7"/>
  <c r="D7"/>
  <c r="J7" s="1"/>
  <c r="I6"/>
  <c r="H6"/>
  <c r="F6"/>
  <c r="K6" s="1"/>
  <c r="E6"/>
  <c r="D6"/>
  <c r="J6" s="1"/>
  <c r="I5"/>
  <c r="F5"/>
  <c r="K5" s="1"/>
  <c r="E5"/>
  <c r="D5"/>
  <c r="J5" s="1"/>
  <c r="I4"/>
  <c r="F4"/>
  <c r="K4" s="1"/>
  <c r="E4"/>
  <c r="H4" s="1"/>
  <c r="D4"/>
  <c r="J4" s="1"/>
  <c r="G12" l="1"/>
  <c r="M15"/>
  <c r="K17"/>
  <c r="K19"/>
  <c r="G20"/>
  <c r="M21"/>
  <c r="K26"/>
  <c r="G10"/>
  <c r="H18"/>
  <c r="H24"/>
  <c r="L26"/>
  <c r="M9"/>
  <c r="G17"/>
  <c r="L18"/>
  <c r="J25"/>
  <c r="H8"/>
  <c r="G16"/>
  <c r="K24"/>
  <c r="L6"/>
  <c r="M6"/>
  <c r="M13"/>
  <c r="L13"/>
  <c r="L14"/>
  <c r="M14"/>
  <c r="L16"/>
  <c r="M16"/>
  <c r="M22"/>
  <c r="L22"/>
  <c r="L25"/>
  <c r="M25"/>
  <c r="L4"/>
  <c r="M4"/>
  <c r="L5"/>
  <c r="M5"/>
  <c r="M11"/>
  <c r="L11"/>
  <c r="L12"/>
  <c r="M12"/>
  <c r="L20"/>
  <c r="M20"/>
  <c r="M27"/>
  <c r="L8"/>
  <c r="M8"/>
  <c r="L10"/>
  <c r="M10"/>
  <c r="L7"/>
  <c r="M7"/>
  <c r="L23"/>
  <c r="M23"/>
  <c r="M24"/>
  <c r="G4"/>
  <c r="G6"/>
  <c r="G8"/>
  <c r="H11"/>
  <c r="H13"/>
  <c r="M18"/>
  <c r="H5"/>
  <c r="H7"/>
  <c r="G11"/>
  <c r="G13"/>
  <c r="H16"/>
  <c r="H20"/>
  <c r="G22"/>
  <c r="G24"/>
  <c r="G26"/>
  <c r="G5"/>
  <c r="G7"/>
  <c r="H10"/>
  <c r="H12"/>
  <c r="H14"/>
  <c r="M17"/>
  <c r="M19"/>
  <c r="H23"/>
  <c r="H25"/>
  <c r="G14"/>
  <c r="G23"/>
  <c r="G25"/>
  <c r="L17" l="1"/>
  <c r="L24"/>
  <c r="M26"/>
  <c r="L19"/>
  <c r="F27" i="1"/>
  <c r="K27" s="1"/>
  <c r="E27"/>
  <c r="D27"/>
  <c r="J27" s="1"/>
  <c r="F26"/>
  <c r="K26" s="1"/>
  <c r="E26"/>
  <c r="H26" s="1"/>
  <c r="D26"/>
  <c r="J26" s="1"/>
  <c r="F25"/>
  <c r="K25" s="1"/>
  <c r="E25"/>
  <c r="D25"/>
  <c r="J25" s="1"/>
  <c r="F24"/>
  <c r="K24" s="1"/>
  <c r="E24"/>
  <c r="H24" s="1"/>
  <c r="D24"/>
  <c r="J24" s="1"/>
  <c r="F23"/>
  <c r="K23" s="1"/>
  <c r="E23"/>
  <c r="D23"/>
  <c r="J23" s="1"/>
  <c r="H22"/>
  <c r="F22"/>
  <c r="K22" s="1"/>
  <c r="E22"/>
  <c r="D22"/>
  <c r="J22" s="1"/>
  <c r="F21"/>
  <c r="K21" s="1"/>
  <c r="E21"/>
  <c r="D21"/>
  <c r="J21" s="1"/>
  <c r="H20"/>
  <c r="F20"/>
  <c r="K20" s="1"/>
  <c r="E20"/>
  <c r="D20"/>
  <c r="J20" s="1"/>
  <c r="F19"/>
  <c r="K19" s="1"/>
  <c r="E19"/>
  <c r="D19"/>
  <c r="J19" s="1"/>
  <c r="F18"/>
  <c r="K18" s="1"/>
  <c r="E18"/>
  <c r="D18"/>
  <c r="J18" s="1"/>
  <c r="F17"/>
  <c r="K17" s="1"/>
  <c r="E17"/>
  <c r="D17"/>
  <c r="J17" s="1"/>
  <c r="F16"/>
  <c r="K16" s="1"/>
  <c r="E16"/>
  <c r="H16" s="1"/>
  <c r="D16"/>
  <c r="J16" s="1"/>
  <c r="F15"/>
  <c r="K15" s="1"/>
  <c r="E15"/>
  <c r="D15"/>
  <c r="J15" s="1"/>
  <c r="H14"/>
  <c r="F14"/>
  <c r="K14" s="1"/>
  <c r="E14"/>
  <c r="D14"/>
  <c r="J14" s="1"/>
  <c r="F13"/>
  <c r="K13" s="1"/>
  <c r="E13"/>
  <c r="D13"/>
  <c r="J13" s="1"/>
  <c r="H12"/>
  <c r="F12"/>
  <c r="K12" s="1"/>
  <c r="E12"/>
  <c r="D12"/>
  <c r="J12" s="1"/>
  <c r="F11"/>
  <c r="K11" s="1"/>
  <c r="E11"/>
  <c r="D11"/>
  <c r="J11" s="1"/>
  <c r="F10"/>
  <c r="K10" s="1"/>
  <c r="E10"/>
  <c r="D10"/>
  <c r="J10" s="1"/>
  <c r="F9"/>
  <c r="K9" s="1"/>
  <c r="E9"/>
  <c r="D9"/>
  <c r="J9" s="1"/>
  <c r="F8"/>
  <c r="K8" s="1"/>
  <c r="E8"/>
  <c r="H8" s="1"/>
  <c r="D8"/>
  <c r="J8" s="1"/>
  <c r="F7"/>
  <c r="K7" s="1"/>
  <c r="E7"/>
  <c r="D7"/>
  <c r="J7" s="1"/>
  <c r="H6"/>
  <c r="F6"/>
  <c r="K6" s="1"/>
  <c r="E6"/>
  <c r="D6"/>
  <c r="J6" s="1"/>
  <c r="F5"/>
  <c r="K5" s="1"/>
  <c r="E5"/>
  <c r="D5"/>
  <c r="J5" s="1"/>
  <c r="I4"/>
  <c r="F4"/>
  <c r="K4" s="1"/>
  <c r="E4"/>
  <c r="D4"/>
  <c r="J4" s="1"/>
  <c r="H4" l="1"/>
  <c r="H10"/>
  <c r="H18"/>
  <c r="L4"/>
  <c r="L5"/>
  <c r="L7"/>
  <c r="M7"/>
  <c r="L11"/>
  <c r="M11"/>
  <c r="L15"/>
  <c r="M15"/>
  <c r="L19"/>
  <c r="M19"/>
  <c r="L23"/>
  <c r="M23"/>
  <c r="L27"/>
  <c r="M27"/>
  <c r="M8"/>
  <c r="L8"/>
  <c r="M12"/>
  <c r="L12"/>
  <c r="M16"/>
  <c r="L16"/>
  <c r="M20"/>
  <c r="L20"/>
  <c r="M24"/>
  <c r="L24"/>
  <c r="L9"/>
  <c r="M9"/>
  <c r="L13"/>
  <c r="M13"/>
  <c r="L17"/>
  <c r="M17"/>
  <c r="L21"/>
  <c r="M21"/>
  <c r="L25"/>
  <c r="M25"/>
  <c r="M6"/>
  <c r="L6"/>
  <c r="M10"/>
  <c r="L10"/>
  <c r="M14"/>
  <c r="L14"/>
  <c r="M18"/>
  <c r="L18"/>
  <c r="M22"/>
  <c r="L22"/>
  <c r="M26"/>
  <c r="L26"/>
  <c r="G4"/>
  <c r="G6"/>
  <c r="G8"/>
  <c r="G10"/>
  <c r="G12"/>
  <c r="G14"/>
  <c r="G16"/>
  <c r="G18"/>
  <c r="G20"/>
  <c r="G22"/>
  <c r="G24"/>
  <c r="G26"/>
  <c r="H5"/>
  <c r="H7"/>
  <c r="H9"/>
  <c r="H11"/>
  <c r="H13"/>
  <c r="H15"/>
  <c r="H17"/>
  <c r="H19"/>
  <c r="H21"/>
  <c r="H23"/>
  <c r="H25"/>
  <c r="H27"/>
  <c r="G5"/>
  <c r="G7"/>
  <c r="G9"/>
  <c r="G11"/>
  <c r="G13"/>
  <c r="G15"/>
  <c r="G17"/>
  <c r="G19"/>
  <c r="G21"/>
  <c r="G23"/>
  <c r="G25"/>
  <c r="G27"/>
  <c r="M5" l="1"/>
  <c r="M4" s="1"/>
</calcChain>
</file>

<file path=xl/sharedStrings.xml><?xml version="1.0" encoding="utf-8"?>
<sst xmlns="http://schemas.openxmlformats.org/spreadsheetml/2006/main" count="84" uniqueCount="48">
  <si>
    <t>여수항 광양항 화물처리실적(2015. 1.)</t>
    <phoneticPr fontId="3" type="noConversion"/>
  </si>
  <si>
    <t>(단위: R/T, %)</t>
    <phoneticPr fontId="3" type="noConversion"/>
  </si>
  <si>
    <t>구    분</t>
    <phoneticPr fontId="3" type="noConversion"/>
  </si>
  <si>
    <t>14.1</t>
    <phoneticPr fontId="3" type="noConversion"/>
  </si>
  <si>
    <t>14.12</t>
    <phoneticPr fontId="3" type="noConversion"/>
  </si>
  <si>
    <t>15.1</t>
    <phoneticPr fontId="3" type="noConversion"/>
  </si>
  <si>
    <t>전년대비</t>
    <phoneticPr fontId="3" type="noConversion"/>
  </si>
  <si>
    <t>전월대비</t>
    <phoneticPr fontId="3" type="noConversion"/>
  </si>
  <si>
    <t>14년</t>
    <phoneticPr fontId="3" type="noConversion"/>
  </si>
  <si>
    <t>14.1.</t>
    <phoneticPr fontId="3" type="noConversion"/>
  </si>
  <si>
    <t>15.1.</t>
    <phoneticPr fontId="3" type="noConversion"/>
  </si>
  <si>
    <t>증감율</t>
    <phoneticPr fontId="3" type="noConversion"/>
  </si>
  <si>
    <t>점유율</t>
    <phoneticPr fontId="3" type="noConversion"/>
  </si>
  <si>
    <t>총 계</t>
    <phoneticPr fontId="3" type="noConversion"/>
  </si>
  <si>
    <t>합 계</t>
    <phoneticPr fontId="3" type="noConversion"/>
  </si>
  <si>
    <t>소 계</t>
    <phoneticPr fontId="3" type="noConversion"/>
  </si>
  <si>
    <t>수입</t>
    <phoneticPr fontId="3" type="noConversion"/>
  </si>
  <si>
    <t>수출</t>
    <phoneticPr fontId="3" type="noConversion"/>
  </si>
  <si>
    <t>T/S</t>
    <phoneticPr fontId="3" type="noConversion"/>
  </si>
  <si>
    <t>연 안</t>
    <phoneticPr fontId="3" type="noConversion"/>
  </si>
  <si>
    <t>광양항(광양지역)</t>
    <phoneticPr fontId="3" type="noConversion"/>
  </si>
  <si>
    <t>광양항(여천지역)</t>
    <phoneticPr fontId="3" type="noConversion"/>
  </si>
  <si>
    <t>여수항</t>
    <phoneticPr fontId="3" type="noConversion"/>
  </si>
  <si>
    <t>PORT-MIS</t>
    <phoneticPr fontId="3" type="noConversion"/>
  </si>
  <si>
    <t>광양항 컨테이너처리실적(2015. 1.) 확정</t>
    <phoneticPr fontId="3" type="noConversion"/>
  </si>
  <si>
    <t>(단위: TEU, %)</t>
    <phoneticPr fontId="3" type="noConversion"/>
  </si>
  <si>
    <t>구    분</t>
    <phoneticPr fontId="3" type="noConversion"/>
  </si>
  <si>
    <t>14.1</t>
    <phoneticPr fontId="3" type="noConversion"/>
  </si>
  <si>
    <t>14.12</t>
    <phoneticPr fontId="3" type="noConversion"/>
  </si>
  <si>
    <t>15.1</t>
    <phoneticPr fontId="3" type="noConversion"/>
  </si>
  <si>
    <t>전년대비</t>
    <phoneticPr fontId="3" type="noConversion"/>
  </si>
  <si>
    <t>전월대비</t>
    <phoneticPr fontId="3" type="noConversion"/>
  </si>
  <si>
    <t>14년</t>
    <phoneticPr fontId="3" type="noConversion"/>
  </si>
  <si>
    <t>14.1.</t>
    <phoneticPr fontId="3" type="noConversion"/>
  </si>
  <si>
    <t>15.1.</t>
    <phoneticPr fontId="3" type="noConversion"/>
  </si>
  <si>
    <t>증감율</t>
    <phoneticPr fontId="3" type="noConversion"/>
  </si>
  <si>
    <t>점유율</t>
    <phoneticPr fontId="3" type="noConversion"/>
  </si>
  <si>
    <t>총 계</t>
    <phoneticPr fontId="3" type="noConversion"/>
  </si>
  <si>
    <t>합 계</t>
    <phoneticPr fontId="3" type="noConversion"/>
  </si>
  <si>
    <t>수출입</t>
    <phoneticPr fontId="3" type="noConversion"/>
  </si>
  <si>
    <t>수입</t>
    <phoneticPr fontId="3" type="noConversion"/>
  </si>
  <si>
    <t>수출</t>
    <phoneticPr fontId="3" type="noConversion"/>
  </si>
  <si>
    <t>T/S</t>
    <phoneticPr fontId="3" type="noConversion"/>
  </si>
  <si>
    <t>연 안</t>
    <phoneticPr fontId="3" type="noConversion"/>
  </si>
  <si>
    <t>HSGT</t>
    <phoneticPr fontId="3" type="noConversion"/>
  </si>
  <si>
    <t>KIT</t>
    <phoneticPr fontId="3" type="noConversion"/>
  </si>
  <si>
    <t>대한통운</t>
    <phoneticPr fontId="3" type="noConversion"/>
  </si>
  <si>
    <t>PORT-MIS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</si>
</sst>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.0"/>
    <numFmt numFmtId="177" formatCode="#,##0,"/>
    <numFmt numFmtId="178" formatCode="0.0%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4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vertical="center" shrinkToFit="1"/>
    </xf>
    <xf numFmtId="3" fontId="10" fillId="0" borderId="1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10" fillId="0" borderId="15" xfId="0" applyNumberFormat="1" applyFont="1" applyFill="1" applyBorder="1" applyAlignment="1">
      <alignment vertical="center" shrinkToFit="1"/>
    </xf>
    <xf numFmtId="176" fontId="5" fillId="0" borderId="1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 shrinkToFit="1"/>
    </xf>
    <xf numFmtId="3" fontId="5" fillId="0" borderId="15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 shrinkToFit="1"/>
    </xf>
    <xf numFmtId="3" fontId="5" fillId="0" borderId="14" xfId="0" applyNumberFormat="1" applyFont="1" applyFill="1" applyBorder="1" applyAlignment="1">
      <alignment horizontal="right" vertical="center" shrinkToFit="1"/>
    </xf>
    <xf numFmtId="176" fontId="5" fillId="0" borderId="13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5" fillId="0" borderId="13" xfId="1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 shrinkToFit="1"/>
    </xf>
    <xf numFmtId="3" fontId="5" fillId="0" borderId="19" xfId="0" applyNumberFormat="1" applyFont="1" applyFill="1" applyBorder="1" applyAlignment="1">
      <alignment vertical="center" shrinkToFit="1"/>
    </xf>
    <xf numFmtId="3" fontId="10" fillId="0" borderId="19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76" fontId="5" fillId="0" borderId="17" xfId="1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 shrinkToFit="1"/>
    </xf>
    <xf numFmtId="3" fontId="5" fillId="0" borderId="25" xfId="0" applyNumberFormat="1" applyFont="1" applyFill="1" applyBorder="1" applyAlignment="1">
      <alignment vertical="center" shrinkToFit="1"/>
    </xf>
    <xf numFmtId="3" fontId="10" fillId="0" borderId="25" xfId="0" applyNumberFormat="1" applyFont="1" applyFill="1" applyBorder="1" applyAlignment="1">
      <alignment vertical="center" shrinkToFit="1"/>
    </xf>
    <xf numFmtId="176" fontId="5" fillId="0" borderId="25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178" fontId="4" fillId="0" borderId="0" xfId="1" applyNumberFormat="1" applyFont="1" applyFill="1" applyAlignment="1">
      <alignment vertical="center"/>
    </xf>
    <xf numFmtId="0" fontId="6" fillId="0" borderId="33" xfId="0" quotePrefix="1" applyFont="1" applyFill="1" applyBorder="1" applyAlignment="1">
      <alignment horizontal="center" vertical="center"/>
    </xf>
    <xf numFmtId="0" fontId="6" fillId="0" borderId="31" xfId="0" quotePrefix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vertical="center" shrinkToFit="1"/>
    </xf>
    <xf numFmtId="3" fontId="5" fillId="2" borderId="1" xfId="0" applyNumberFormat="1" applyFont="1" applyFill="1" applyBorder="1" applyAlignment="1">
      <alignment vertical="center" shrinkToFit="1"/>
    </xf>
    <xf numFmtId="3" fontId="10" fillId="2" borderId="1" xfId="0" applyNumberFormat="1" applyFont="1" applyFill="1" applyBorder="1" applyAlignment="1">
      <alignment vertical="center" shrinkToFit="1"/>
    </xf>
    <xf numFmtId="176" fontId="5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vertical="center"/>
    </xf>
    <xf numFmtId="3" fontId="5" fillId="2" borderId="28" xfId="0" applyNumberFormat="1" applyFont="1" applyFill="1" applyBorder="1" applyAlignment="1">
      <alignment vertical="center" shrinkToFit="1"/>
    </xf>
    <xf numFmtId="3" fontId="5" fillId="2" borderId="29" xfId="0" applyNumberFormat="1" applyFont="1" applyFill="1" applyBorder="1" applyAlignment="1">
      <alignment vertical="center" shrinkToFit="1"/>
    </xf>
    <xf numFmtId="3" fontId="10" fillId="2" borderId="29" xfId="0" applyNumberFormat="1" applyFont="1" applyFill="1" applyBorder="1" applyAlignment="1">
      <alignment vertical="center" shrinkToFit="1"/>
    </xf>
    <xf numFmtId="176" fontId="5" fillId="2" borderId="29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176" fontId="5" fillId="2" borderId="2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shrinkToFit="1"/>
    </xf>
    <xf numFmtId="3" fontId="10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textRotation="255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 textRotation="255"/>
    </xf>
    <xf numFmtId="0" fontId="9" fillId="0" borderId="24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</cellXfs>
  <cellStyles count="6">
    <cellStyle name="백분율" xfId="1" builtinId="5"/>
    <cellStyle name="백분율 2" xfId="2"/>
    <cellStyle name="백분율 3" xfId="3"/>
    <cellStyle name="쉼표 [0] 2" xfId="4"/>
    <cellStyle name="쉼표 [0] 3" xfId="5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7560;&#52992;&#54021;\&#53685;&#44228;,&#51064;&#49468;&#54000;&#48652;\&#53685;&#44228;&#51088;&#47308;\2015&#45380;&#53685;&#44228;&#51088;&#47308;\2015&#45380;%20&#50668;&#49688;&#54637;&#44305;&#50577;&#54637;&#54868;&#47932;&#52376;&#47532;&#49892;&#51201;(&#54252;&#53944;&#48120;&#49828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7560;&#52992;&#54021;\&#53685;&#44228;,&#51064;&#49468;&#54000;&#48652;\&#53685;&#44228;&#51088;&#47308;\2015&#45380;&#53685;&#44228;&#51088;&#47308;\2015&#45380;%20&#44305;&#50577;'&#52968;'&#52376;&#47532;&#49892;&#51201;(&#54252;&#53944;&#48120;&#49828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-2014"/>
      <sheetName val="2006년"/>
      <sheetName val="2007년"/>
      <sheetName val="2008년"/>
      <sheetName val="2009년"/>
      <sheetName val="2010년"/>
      <sheetName val="2011년"/>
      <sheetName val="2012년"/>
      <sheetName val="2013년"/>
      <sheetName val="2014년"/>
      <sheetName val="2015년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10월"/>
      <sheetName val="11월"/>
      <sheetName val="12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D4">
            <v>252278038</v>
          </cell>
          <cell r="E4">
            <v>22563698</v>
          </cell>
          <cell r="P4">
            <v>19493375</v>
          </cell>
        </row>
        <row r="5">
          <cell r="D5">
            <v>221901545</v>
          </cell>
          <cell r="E5">
            <v>19857820</v>
          </cell>
          <cell r="P5">
            <v>17117808</v>
          </cell>
        </row>
        <row r="6">
          <cell r="D6">
            <v>135251931</v>
          </cell>
          <cell r="E6">
            <v>11361880</v>
          </cell>
          <cell r="P6">
            <v>9519345</v>
          </cell>
        </row>
        <row r="7">
          <cell r="D7">
            <v>54183562</v>
          </cell>
          <cell r="E7">
            <v>4530853</v>
          </cell>
          <cell r="P7">
            <v>4573676</v>
          </cell>
        </row>
        <row r="8">
          <cell r="D8">
            <v>32466052</v>
          </cell>
          <cell r="E8">
            <v>3965087</v>
          </cell>
          <cell r="P8">
            <v>3024787</v>
          </cell>
        </row>
        <row r="9">
          <cell r="D9">
            <v>30376493</v>
          </cell>
          <cell r="E9">
            <v>2705878</v>
          </cell>
          <cell r="P9">
            <v>2375567</v>
          </cell>
        </row>
        <row r="10">
          <cell r="D10">
            <v>138657596</v>
          </cell>
          <cell r="E10">
            <v>11351417</v>
          </cell>
          <cell r="P10">
            <v>9890079</v>
          </cell>
        </row>
        <row r="11">
          <cell r="D11">
            <v>122305087</v>
          </cell>
          <cell r="E11">
            <v>9868927</v>
          </cell>
          <cell r="P11">
            <v>8645790</v>
          </cell>
        </row>
        <row r="12">
          <cell r="D12">
            <v>73187379</v>
          </cell>
          <cell r="E12">
            <v>5827281</v>
          </cell>
          <cell r="P12">
            <v>4054877</v>
          </cell>
        </row>
        <row r="13">
          <cell r="D13">
            <v>29294168</v>
          </cell>
          <cell r="E13">
            <v>2398086</v>
          </cell>
          <cell r="P13">
            <v>2424772</v>
          </cell>
        </row>
        <row r="14">
          <cell r="D14">
            <v>19823540</v>
          </cell>
          <cell r="E14">
            <v>1643560</v>
          </cell>
          <cell r="P14">
            <v>2166141</v>
          </cell>
        </row>
        <row r="15">
          <cell r="D15">
            <v>16352509</v>
          </cell>
          <cell r="E15">
            <v>1482490</v>
          </cell>
          <cell r="P15">
            <v>1244289</v>
          </cell>
        </row>
        <row r="16">
          <cell r="D16">
            <v>112493793</v>
          </cell>
          <cell r="E16">
            <v>11111309</v>
          </cell>
          <cell r="P16">
            <v>9483307</v>
          </cell>
        </row>
        <row r="17">
          <cell r="D17">
            <v>99494824</v>
          </cell>
          <cell r="E17">
            <v>9988893</v>
          </cell>
          <cell r="P17">
            <v>8472018</v>
          </cell>
        </row>
        <row r="18">
          <cell r="D18">
            <v>62064552</v>
          </cell>
          <cell r="E18">
            <v>5534599</v>
          </cell>
          <cell r="P18">
            <v>5464468</v>
          </cell>
        </row>
        <row r="19">
          <cell r="D19">
            <v>24889394</v>
          </cell>
          <cell r="E19">
            <v>2132767</v>
          </cell>
          <cell r="P19">
            <v>2148904</v>
          </cell>
        </row>
        <row r="20">
          <cell r="D20">
            <v>12540878</v>
          </cell>
          <cell r="E20">
            <v>2321527</v>
          </cell>
          <cell r="P20">
            <v>858646</v>
          </cell>
        </row>
        <row r="21">
          <cell r="D21">
            <v>12998969</v>
          </cell>
          <cell r="E21">
            <v>1122416</v>
          </cell>
          <cell r="P21">
            <v>1011289</v>
          </cell>
        </row>
        <row r="22">
          <cell r="D22">
            <v>1126649</v>
          </cell>
          <cell r="E22">
            <v>100972</v>
          </cell>
          <cell r="P22">
            <v>119989</v>
          </cell>
        </row>
        <row r="23">
          <cell r="D23">
            <v>101634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101634</v>
          </cell>
          <cell r="E26">
            <v>0</v>
          </cell>
          <cell r="P26">
            <v>0</v>
          </cell>
        </row>
        <row r="27">
          <cell r="D27">
            <v>1025015</v>
          </cell>
          <cell r="E27">
            <v>100972</v>
          </cell>
          <cell r="P27">
            <v>119989</v>
          </cell>
        </row>
      </sheetData>
      <sheetData sheetId="10">
        <row r="4">
          <cell r="E4">
            <v>19845299</v>
          </cell>
        </row>
        <row r="5">
          <cell r="E5">
            <v>17493407</v>
          </cell>
        </row>
        <row r="6">
          <cell r="E6">
            <v>9905439</v>
          </cell>
        </row>
        <row r="7">
          <cell r="E7">
            <v>4482488</v>
          </cell>
        </row>
        <row r="8">
          <cell r="E8">
            <v>3105480</v>
          </cell>
        </row>
        <row r="9">
          <cell r="E9">
            <v>2351892</v>
          </cell>
        </row>
        <row r="10">
          <cell r="E10">
            <v>9934497</v>
          </cell>
        </row>
        <row r="11">
          <cell r="E11">
            <v>8885222</v>
          </cell>
        </row>
        <row r="12">
          <cell r="E12">
            <v>4891746</v>
          </cell>
        </row>
        <row r="13">
          <cell r="E13">
            <v>2191418</v>
          </cell>
        </row>
        <row r="14">
          <cell r="E14">
            <v>1802058</v>
          </cell>
        </row>
        <row r="15">
          <cell r="E15">
            <v>1049275</v>
          </cell>
        </row>
        <row r="16">
          <cell r="E16">
            <v>9763858</v>
          </cell>
        </row>
        <row r="17">
          <cell r="E17">
            <v>8608185</v>
          </cell>
        </row>
        <row r="18">
          <cell r="E18">
            <v>5013693</v>
          </cell>
        </row>
        <row r="19">
          <cell r="E19">
            <v>2291070</v>
          </cell>
        </row>
        <row r="20">
          <cell r="E20">
            <v>1303422</v>
          </cell>
        </row>
        <row r="21">
          <cell r="E21">
            <v>1155673</v>
          </cell>
        </row>
        <row r="22">
          <cell r="E22">
            <v>146944</v>
          </cell>
        </row>
        <row r="23">
          <cell r="E23">
            <v>0</v>
          </cell>
        </row>
        <row r="26">
          <cell r="E26">
            <v>0</v>
          </cell>
        </row>
        <row r="27">
          <cell r="E27">
            <v>146944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8-2013"/>
      <sheetName val="2006년"/>
      <sheetName val="2007년"/>
      <sheetName val="2008년"/>
      <sheetName val="2009년"/>
      <sheetName val="2010년"/>
      <sheetName val="2010년(사포)"/>
      <sheetName val="2011년"/>
      <sheetName val="2012년"/>
      <sheetName val="2013년"/>
      <sheetName val="2014년"/>
      <sheetName val="2015년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10월"/>
      <sheetName val="11월"/>
      <sheetName val="12월"/>
      <sheetName val="산식1"/>
      <sheetName val="산식2"/>
      <sheetName val="산식3"/>
      <sheetName val="산식4"/>
      <sheetName val="산식5"/>
      <sheetName val="산식6"/>
      <sheetName val="산식7"/>
      <sheetName val="산식8"/>
      <sheetName val="산식9"/>
      <sheetName val="산식10"/>
      <sheetName val="산식11"/>
      <sheetName val="산식12"/>
      <sheetName val="산식1~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2336435</v>
          </cell>
          <cell r="E4">
            <v>198742</v>
          </cell>
          <cell r="P4">
            <v>191477</v>
          </cell>
        </row>
        <row r="5">
          <cell r="D5">
            <v>1817673</v>
          </cell>
          <cell r="E5">
            <v>149135</v>
          </cell>
          <cell r="P5">
            <v>149335</v>
          </cell>
        </row>
        <row r="6">
          <cell r="D6">
            <v>899676</v>
          </cell>
          <cell r="E6">
            <v>73889</v>
          </cell>
          <cell r="P6">
            <v>76254</v>
          </cell>
        </row>
        <row r="7">
          <cell r="D7">
            <v>917997</v>
          </cell>
          <cell r="E7">
            <v>75246</v>
          </cell>
          <cell r="P7">
            <v>73081</v>
          </cell>
        </row>
        <row r="8">
          <cell r="D8">
            <v>518762</v>
          </cell>
          <cell r="E8">
            <v>49607</v>
          </cell>
          <cell r="P8">
            <v>42142</v>
          </cell>
        </row>
        <row r="9">
          <cell r="D9">
            <v>0</v>
          </cell>
          <cell r="E9">
            <v>0</v>
          </cell>
          <cell r="P9">
            <v>0</v>
          </cell>
        </row>
        <row r="10">
          <cell r="D10">
            <v>619090</v>
          </cell>
          <cell r="E10">
            <v>49996</v>
          </cell>
          <cell r="P10">
            <v>52977</v>
          </cell>
        </row>
        <row r="11">
          <cell r="D11">
            <v>502340</v>
          </cell>
          <cell r="E11">
            <v>39814</v>
          </cell>
          <cell r="P11">
            <v>44633</v>
          </cell>
        </row>
        <row r="12">
          <cell r="D12">
            <v>270042</v>
          </cell>
          <cell r="E12">
            <v>20904</v>
          </cell>
          <cell r="P12">
            <v>24120</v>
          </cell>
        </row>
        <row r="13">
          <cell r="D13">
            <v>232298</v>
          </cell>
          <cell r="E13">
            <v>18910</v>
          </cell>
          <cell r="P13">
            <v>20513</v>
          </cell>
        </row>
        <row r="14">
          <cell r="D14">
            <v>116750</v>
          </cell>
          <cell r="E14">
            <v>10182</v>
          </cell>
          <cell r="P14">
            <v>8344</v>
          </cell>
        </row>
        <row r="15">
          <cell r="D15">
            <v>0</v>
          </cell>
          <cell r="E15">
            <v>0</v>
          </cell>
        </row>
        <row r="16">
          <cell r="D16">
            <v>766724</v>
          </cell>
          <cell r="E16">
            <v>60215</v>
          </cell>
          <cell r="P16">
            <v>58952</v>
          </cell>
        </row>
        <row r="17">
          <cell r="D17">
            <v>727354</v>
          </cell>
          <cell r="E17">
            <v>55935</v>
          </cell>
          <cell r="P17">
            <v>57267</v>
          </cell>
        </row>
        <row r="18">
          <cell r="D18">
            <v>357498</v>
          </cell>
          <cell r="E18">
            <v>28468</v>
          </cell>
          <cell r="P18">
            <v>28729</v>
          </cell>
        </row>
        <row r="19">
          <cell r="D19">
            <v>369856</v>
          </cell>
          <cell r="E19">
            <v>27467</v>
          </cell>
          <cell r="P19">
            <v>28538</v>
          </cell>
        </row>
        <row r="20">
          <cell r="D20">
            <v>39370</v>
          </cell>
          <cell r="E20">
            <v>4280</v>
          </cell>
          <cell r="P20">
            <v>1685</v>
          </cell>
        </row>
        <row r="21">
          <cell r="D21">
            <v>0</v>
          </cell>
          <cell r="E21">
            <v>0</v>
          </cell>
        </row>
        <row r="22">
          <cell r="D22">
            <v>950621</v>
          </cell>
          <cell r="E22">
            <v>88531</v>
          </cell>
          <cell r="P22">
            <v>79548</v>
          </cell>
        </row>
        <row r="23">
          <cell r="D23">
            <v>587979</v>
          </cell>
          <cell r="E23">
            <v>53386</v>
          </cell>
          <cell r="P23">
            <v>47435</v>
          </cell>
        </row>
        <row r="24">
          <cell r="D24">
            <v>272136</v>
          </cell>
          <cell r="E24">
            <v>24517</v>
          </cell>
          <cell r="P24">
            <v>23405</v>
          </cell>
        </row>
        <row r="25">
          <cell r="D25">
            <v>315843</v>
          </cell>
          <cell r="E25">
            <v>28869</v>
          </cell>
          <cell r="P25">
            <v>24030</v>
          </cell>
        </row>
        <row r="26">
          <cell r="D26">
            <v>362642</v>
          </cell>
          <cell r="E26">
            <v>35145</v>
          </cell>
          <cell r="P26">
            <v>32113</v>
          </cell>
        </row>
        <row r="27">
          <cell r="D27">
            <v>0</v>
          </cell>
          <cell r="E27">
            <v>0</v>
          </cell>
        </row>
      </sheetData>
      <sheetData sheetId="11">
        <row r="4">
          <cell r="E4">
            <v>193135</v>
          </cell>
        </row>
        <row r="5">
          <cell r="E5">
            <v>152039</v>
          </cell>
        </row>
        <row r="6">
          <cell r="E6">
            <v>73033</v>
          </cell>
        </row>
        <row r="7">
          <cell r="E7">
            <v>79006</v>
          </cell>
        </row>
        <row r="8">
          <cell r="E8">
            <v>41096</v>
          </cell>
        </row>
        <row r="9">
          <cell r="E9">
            <v>0</v>
          </cell>
        </row>
        <row r="10">
          <cell r="E10">
            <v>60572</v>
          </cell>
        </row>
        <row r="11">
          <cell r="E11">
            <v>47813</v>
          </cell>
        </row>
        <row r="12">
          <cell r="E12">
            <v>25813</v>
          </cell>
        </row>
        <row r="13">
          <cell r="E13">
            <v>22000</v>
          </cell>
        </row>
        <row r="14">
          <cell r="E14">
            <v>12759</v>
          </cell>
        </row>
        <row r="15">
          <cell r="E15">
            <v>0</v>
          </cell>
        </row>
        <row r="16">
          <cell r="E16">
            <v>60226</v>
          </cell>
        </row>
        <row r="17">
          <cell r="E17">
            <v>57371</v>
          </cell>
        </row>
        <row r="18">
          <cell r="E18">
            <v>27767</v>
          </cell>
        </row>
        <row r="19">
          <cell r="E19">
            <v>29604</v>
          </cell>
        </row>
        <row r="20">
          <cell r="E20">
            <v>2855</v>
          </cell>
        </row>
        <row r="21">
          <cell r="E21">
            <v>0</v>
          </cell>
        </row>
        <row r="22">
          <cell r="E22">
            <v>72337</v>
          </cell>
        </row>
        <row r="23">
          <cell r="E23">
            <v>46855</v>
          </cell>
        </row>
        <row r="24">
          <cell r="E24">
            <v>19453</v>
          </cell>
        </row>
        <row r="25">
          <cell r="E25">
            <v>27402</v>
          </cell>
        </row>
        <row r="26">
          <cell r="E26">
            <v>25482</v>
          </cell>
        </row>
        <row r="27">
          <cell r="E2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Normal="100" workbookViewId="0">
      <pane ySplit="3" topLeftCell="A4" activePane="bottomLeft" state="frozen"/>
      <selection activeCell="M13" sqref="M13"/>
      <selection pane="bottomLeft" activeCell="A2" sqref="A2"/>
    </sheetView>
  </sheetViews>
  <sheetFormatPr defaultRowHeight="16.5"/>
  <cols>
    <col min="1" max="1" width="2.21875" style="1" customWidth="1"/>
    <col min="2" max="2" width="1.44140625" style="1" customWidth="1"/>
    <col min="3" max="3" width="4.44140625" style="1" customWidth="1"/>
    <col min="4" max="6" width="9.5546875" style="1" customWidth="1"/>
    <col min="7" max="8" width="7.44140625" style="1" customWidth="1"/>
    <col min="9" max="11" width="10.6640625" style="1" customWidth="1"/>
    <col min="12" max="13" width="7.44140625" style="1" customWidth="1"/>
    <col min="14" max="16384" width="8.88671875" style="1"/>
  </cols>
  <sheetData>
    <row r="1" spans="1:13" ht="38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1.75" customHeight="1" thickBot="1">
      <c r="J2" s="2"/>
      <c r="K2" s="2"/>
      <c r="L2" s="69"/>
      <c r="M2" s="4" t="s">
        <v>1</v>
      </c>
    </row>
    <row r="3" spans="1:13" ht="30" customHeight="1" thickBot="1">
      <c r="A3" s="75" t="s">
        <v>2</v>
      </c>
      <c r="B3" s="76"/>
      <c r="C3" s="77"/>
      <c r="D3" s="5" t="s">
        <v>3</v>
      </c>
      <c r="E3" s="6" t="s">
        <v>4</v>
      </c>
      <c r="F3" s="6" t="s">
        <v>5</v>
      </c>
      <c r="G3" s="7" t="s">
        <v>6</v>
      </c>
      <c r="H3" s="7" t="s">
        <v>7</v>
      </c>
      <c r="I3" s="6" t="s">
        <v>8</v>
      </c>
      <c r="J3" s="6" t="s">
        <v>9</v>
      </c>
      <c r="K3" s="6" t="s">
        <v>10</v>
      </c>
      <c r="L3" s="7" t="s">
        <v>11</v>
      </c>
      <c r="M3" s="8" t="s">
        <v>12</v>
      </c>
    </row>
    <row r="4" spans="1:13" ht="30" customHeight="1">
      <c r="A4" s="78" t="s">
        <v>13</v>
      </c>
      <c r="B4" s="80" t="s">
        <v>14</v>
      </c>
      <c r="C4" s="81"/>
      <c r="D4" s="9">
        <f>'[1]2014년'!E4</f>
        <v>22563698</v>
      </c>
      <c r="E4" s="10">
        <f>'[1]2014년'!P4</f>
        <v>19493375</v>
      </c>
      <c r="F4" s="11">
        <f>'[1]2015년'!E4</f>
        <v>19845299</v>
      </c>
      <c r="G4" s="3">
        <f t="shared" ref="G4:G22" si="0">(F4/D4)*100-100</f>
        <v>-12.047666122813737</v>
      </c>
      <c r="H4" s="3">
        <f t="shared" ref="H4:H22" si="1">(F4/E4)*100-100</f>
        <v>1.8053518182459527</v>
      </c>
      <c r="I4" s="10">
        <f>'[1]2014년'!D4</f>
        <v>252278038</v>
      </c>
      <c r="J4" s="12">
        <f t="shared" ref="J4:J27" si="2">D4</f>
        <v>22563698</v>
      </c>
      <c r="K4" s="11">
        <f t="shared" ref="K4:K27" si="3">F4</f>
        <v>19845299</v>
      </c>
      <c r="L4" s="3">
        <f t="shared" ref="L4:L22" si="4">(K4/J4)*100-100</f>
        <v>-12.047666122813737</v>
      </c>
      <c r="M4" s="13">
        <f>M5+M9</f>
        <v>100</v>
      </c>
    </row>
    <row r="5" spans="1:13" ht="30" customHeight="1">
      <c r="A5" s="79"/>
      <c r="B5" s="70" t="s">
        <v>15</v>
      </c>
      <c r="C5" s="71"/>
      <c r="D5" s="14">
        <f>'[1]2014년'!E5</f>
        <v>19857820</v>
      </c>
      <c r="E5" s="15">
        <f>'[1]2014년'!P5</f>
        <v>17117808</v>
      </c>
      <c r="F5" s="16">
        <f>'[1]2015년'!E5</f>
        <v>17493407</v>
      </c>
      <c r="G5" s="17">
        <f t="shared" si="0"/>
        <v>-11.90670979996797</v>
      </c>
      <c r="H5" s="17">
        <f t="shared" si="1"/>
        <v>2.194200332192068</v>
      </c>
      <c r="I5" s="15">
        <f>'[1]2014년'!D5</f>
        <v>221901545</v>
      </c>
      <c r="J5" s="18">
        <f t="shared" si="2"/>
        <v>19857820</v>
      </c>
      <c r="K5" s="16">
        <f t="shared" si="3"/>
        <v>17493407</v>
      </c>
      <c r="L5" s="17">
        <f t="shared" si="4"/>
        <v>-11.90670979996797</v>
      </c>
      <c r="M5" s="19">
        <f>SUM(M6:M8)</f>
        <v>88.148870924041006</v>
      </c>
    </row>
    <row r="6" spans="1:13" ht="30" customHeight="1">
      <c r="A6" s="79"/>
      <c r="B6" s="26"/>
      <c r="C6" s="27" t="s">
        <v>16</v>
      </c>
      <c r="D6" s="14">
        <f>'[1]2014년'!E6</f>
        <v>11361880</v>
      </c>
      <c r="E6" s="15">
        <f>'[1]2014년'!P6</f>
        <v>9519345</v>
      </c>
      <c r="F6" s="16">
        <f>'[1]2015년'!E6</f>
        <v>9905439</v>
      </c>
      <c r="G6" s="17">
        <f t="shared" si="0"/>
        <v>-12.818662052406822</v>
      </c>
      <c r="H6" s="17">
        <f t="shared" si="1"/>
        <v>4.0558882990373775</v>
      </c>
      <c r="I6" s="15">
        <f>'[1]2014년'!D6</f>
        <v>135251931</v>
      </c>
      <c r="J6" s="18">
        <f t="shared" si="2"/>
        <v>11361880</v>
      </c>
      <c r="K6" s="16">
        <f t="shared" si="3"/>
        <v>9905439</v>
      </c>
      <c r="L6" s="17">
        <f t="shared" si="4"/>
        <v>-12.818662052406822</v>
      </c>
      <c r="M6" s="28">
        <f>(K6/$K$4)*100</f>
        <v>49.913276690867697</v>
      </c>
    </row>
    <row r="7" spans="1:13" ht="30" customHeight="1">
      <c r="A7" s="79"/>
      <c r="B7" s="26"/>
      <c r="C7" s="27" t="s">
        <v>17</v>
      </c>
      <c r="D7" s="14">
        <f>'[1]2014년'!E7</f>
        <v>4530853</v>
      </c>
      <c r="E7" s="15">
        <f>'[1]2014년'!P7</f>
        <v>4573676</v>
      </c>
      <c r="F7" s="16">
        <f>'[1]2015년'!E7</f>
        <v>4482488</v>
      </c>
      <c r="G7" s="17">
        <f t="shared" si="0"/>
        <v>-1.0674590413769778</v>
      </c>
      <c r="H7" s="17">
        <f t="shared" si="1"/>
        <v>-1.9937573190580196</v>
      </c>
      <c r="I7" s="15">
        <f>'[1]2014년'!D7</f>
        <v>54183562</v>
      </c>
      <c r="J7" s="18">
        <f t="shared" si="2"/>
        <v>4530853</v>
      </c>
      <c r="K7" s="16">
        <f t="shared" si="3"/>
        <v>4482488</v>
      </c>
      <c r="L7" s="17">
        <f t="shared" si="4"/>
        <v>-1.0674590413769778</v>
      </c>
      <c r="M7" s="28">
        <f>(K7/$K$4)*100</f>
        <v>22.587152755924716</v>
      </c>
    </row>
    <row r="8" spans="1:13" ht="30" customHeight="1">
      <c r="A8" s="79"/>
      <c r="B8" s="26"/>
      <c r="C8" s="27" t="s">
        <v>18</v>
      </c>
      <c r="D8" s="14">
        <f>'[1]2014년'!E8</f>
        <v>3965087</v>
      </c>
      <c r="E8" s="15">
        <f>'[1]2014년'!P8</f>
        <v>3024787</v>
      </c>
      <c r="F8" s="16">
        <f>'[1]2015년'!E8</f>
        <v>3105480</v>
      </c>
      <c r="G8" s="17">
        <f t="shared" si="0"/>
        <v>-21.679398207403779</v>
      </c>
      <c r="H8" s="17">
        <f t="shared" si="1"/>
        <v>2.6677250332006679</v>
      </c>
      <c r="I8" s="15">
        <f>'[1]2014년'!D8</f>
        <v>32466052</v>
      </c>
      <c r="J8" s="18">
        <f t="shared" si="2"/>
        <v>3965087</v>
      </c>
      <c r="K8" s="16">
        <f t="shared" si="3"/>
        <v>3105480</v>
      </c>
      <c r="L8" s="17">
        <f t="shared" si="4"/>
        <v>-21.679398207403779</v>
      </c>
      <c r="M8" s="28">
        <f>(K8/$K$4)*100</f>
        <v>15.648441477248593</v>
      </c>
    </row>
    <row r="9" spans="1:13" ht="30" customHeight="1" thickBot="1">
      <c r="A9" s="79"/>
      <c r="B9" s="72" t="s">
        <v>19</v>
      </c>
      <c r="C9" s="73"/>
      <c r="D9" s="29">
        <f>'[1]2014년'!E9</f>
        <v>2705878</v>
      </c>
      <c r="E9" s="30">
        <f>'[1]2014년'!P9</f>
        <v>2375567</v>
      </c>
      <c r="F9" s="31">
        <f>'[1]2015년'!E9</f>
        <v>2351892</v>
      </c>
      <c r="G9" s="32">
        <f t="shared" si="0"/>
        <v>-13.082112349485087</v>
      </c>
      <c r="H9" s="32">
        <f t="shared" si="1"/>
        <v>-0.996604179128596</v>
      </c>
      <c r="I9" s="30">
        <f>'[1]2014년'!D9</f>
        <v>30376493</v>
      </c>
      <c r="J9" s="33">
        <f t="shared" si="2"/>
        <v>2705878</v>
      </c>
      <c r="K9" s="31">
        <f t="shared" si="3"/>
        <v>2351892</v>
      </c>
      <c r="L9" s="32">
        <f t="shared" si="4"/>
        <v>-13.082112349485087</v>
      </c>
      <c r="M9" s="34">
        <f>(K9/$K$4)*100</f>
        <v>11.851129075958996</v>
      </c>
    </row>
    <row r="10" spans="1:13" ht="30" customHeight="1">
      <c r="A10" s="78" t="s">
        <v>20</v>
      </c>
      <c r="B10" s="83" t="s">
        <v>14</v>
      </c>
      <c r="C10" s="84"/>
      <c r="D10" s="9">
        <f>'[1]2014년'!E10</f>
        <v>11351417</v>
      </c>
      <c r="E10" s="10">
        <f>'[1]2014년'!P10</f>
        <v>9890079</v>
      </c>
      <c r="F10" s="11">
        <f>'[1]2015년'!E10</f>
        <v>9934497</v>
      </c>
      <c r="G10" s="3">
        <f t="shared" si="0"/>
        <v>-12.482318286783055</v>
      </c>
      <c r="H10" s="3">
        <f t="shared" si="1"/>
        <v>0.44911673607460045</v>
      </c>
      <c r="I10" s="10">
        <f>'[1]2014년'!D10</f>
        <v>138657596</v>
      </c>
      <c r="J10" s="12">
        <f t="shared" si="2"/>
        <v>11351417</v>
      </c>
      <c r="K10" s="11">
        <f t="shared" si="3"/>
        <v>9934497</v>
      </c>
      <c r="L10" s="3">
        <f t="shared" si="4"/>
        <v>-12.482318286783055</v>
      </c>
      <c r="M10" s="35">
        <f>K10/$K$4*100</f>
        <v>50.05969927689172</v>
      </c>
    </row>
    <row r="11" spans="1:13" ht="30" customHeight="1">
      <c r="A11" s="79"/>
      <c r="B11" s="70" t="s">
        <v>15</v>
      </c>
      <c r="C11" s="71"/>
      <c r="D11" s="14">
        <f>'[1]2014년'!E11</f>
        <v>9868927</v>
      </c>
      <c r="E11" s="15">
        <f>'[1]2014년'!P11</f>
        <v>8645790</v>
      </c>
      <c r="F11" s="16">
        <f>'[1]2015년'!E11</f>
        <v>8885222</v>
      </c>
      <c r="G11" s="17">
        <f t="shared" si="0"/>
        <v>-9.9676996293517988</v>
      </c>
      <c r="H11" s="17">
        <f t="shared" si="1"/>
        <v>2.7693478560085367</v>
      </c>
      <c r="I11" s="15">
        <f>'[1]2014년'!D11</f>
        <v>122305087</v>
      </c>
      <c r="J11" s="18">
        <f t="shared" si="2"/>
        <v>9868927</v>
      </c>
      <c r="K11" s="16">
        <f t="shared" si="3"/>
        <v>8885222</v>
      </c>
      <c r="L11" s="17">
        <f t="shared" si="4"/>
        <v>-9.9676996293517988</v>
      </c>
      <c r="M11" s="19">
        <f>K11/$K$5*100</f>
        <v>50.791832602991519</v>
      </c>
    </row>
    <row r="12" spans="1:13" ht="30" customHeight="1">
      <c r="A12" s="79"/>
      <c r="B12" s="26"/>
      <c r="C12" s="27" t="s">
        <v>16</v>
      </c>
      <c r="D12" s="14">
        <f>'[1]2014년'!E12</f>
        <v>5827281</v>
      </c>
      <c r="E12" s="15">
        <f>'[1]2014년'!P12</f>
        <v>4054877</v>
      </c>
      <c r="F12" s="16">
        <f>'[1]2015년'!E12</f>
        <v>4891746</v>
      </c>
      <c r="G12" s="17">
        <f t="shared" si="0"/>
        <v>-16.054399985173191</v>
      </c>
      <c r="H12" s="17">
        <f t="shared" si="1"/>
        <v>20.638579172685141</v>
      </c>
      <c r="I12" s="15">
        <f>'[1]2014년'!D12</f>
        <v>73187379</v>
      </c>
      <c r="J12" s="18">
        <f t="shared" si="2"/>
        <v>5827281</v>
      </c>
      <c r="K12" s="16">
        <f t="shared" si="3"/>
        <v>4891746</v>
      </c>
      <c r="L12" s="17">
        <f t="shared" si="4"/>
        <v>-16.054399985173191</v>
      </c>
      <c r="M12" s="19">
        <f>K12/$K$6*100</f>
        <v>49.3844442432082</v>
      </c>
    </row>
    <row r="13" spans="1:13" ht="30" customHeight="1">
      <c r="A13" s="79"/>
      <c r="B13" s="26"/>
      <c r="C13" s="27" t="s">
        <v>17</v>
      </c>
      <c r="D13" s="14">
        <f>'[1]2014년'!E13</f>
        <v>2398086</v>
      </c>
      <c r="E13" s="15">
        <f>'[1]2014년'!P13</f>
        <v>2424772</v>
      </c>
      <c r="F13" s="16">
        <f>'[1]2015년'!E13</f>
        <v>2191418</v>
      </c>
      <c r="G13" s="17">
        <f t="shared" si="0"/>
        <v>-8.6180395532103518</v>
      </c>
      <c r="H13" s="17">
        <f t="shared" si="1"/>
        <v>-9.6237501917706112</v>
      </c>
      <c r="I13" s="15">
        <f>'[1]2014년'!D13</f>
        <v>29294168</v>
      </c>
      <c r="J13" s="18">
        <f t="shared" si="2"/>
        <v>2398086</v>
      </c>
      <c r="K13" s="16">
        <f t="shared" si="3"/>
        <v>2191418</v>
      </c>
      <c r="L13" s="17">
        <f t="shared" si="4"/>
        <v>-8.6180395532103518</v>
      </c>
      <c r="M13" s="19">
        <f>K13/$K$7*100</f>
        <v>48.888429818440116</v>
      </c>
    </row>
    <row r="14" spans="1:13" ht="30" customHeight="1">
      <c r="A14" s="79"/>
      <c r="B14" s="26"/>
      <c r="C14" s="27" t="s">
        <v>18</v>
      </c>
      <c r="D14" s="14">
        <f>'[1]2014년'!E14</f>
        <v>1643560</v>
      </c>
      <c r="E14" s="15">
        <f>'[1]2014년'!P14</f>
        <v>2166141</v>
      </c>
      <c r="F14" s="16">
        <f>'[1]2015년'!E14</f>
        <v>1802058</v>
      </c>
      <c r="G14" s="17">
        <f t="shared" si="0"/>
        <v>9.6435785733407897</v>
      </c>
      <c r="H14" s="17">
        <f t="shared" si="1"/>
        <v>-16.807908626446761</v>
      </c>
      <c r="I14" s="15">
        <f>'[1]2014년'!D14</f>
        <v>19823540</v>
      </c>
      <c r="J14" s="18">
        <f t="shared" si="2"/>
        <v>1643560</v>
      </c>
      <c r="K14" s="16">
        <f t="shared" si="3"/>
        <v>1802058</v>
      </c>
      <c r="L14" s="17">
        <f t="shared" si="4"/>
        <v>9.6435785733407897</v>
      </c>
      <c r="M14" s="19">
        <f>K14/$K$8*100</f>
        <v>58.028324123806954</v>
      </c>
    </row>
    <row r="15" spans="1:13" ht="30" customHeight="1" thickBot="1">
      <c r="A15" s="82"/>
      <c r="B15" s="85" t="s">
        <v>19</v>
      </c>
      <c r="C15" s="86"/>
      <c r="D15" s="36">
        <f>'[1]2014년'!E15</f>
        <v>1482490</v>
      </c>
      <c r="E15" s="37">
        <f>'[1]2014년'!P15</f>
        <v>1244289</v>
      </c>
      <c r="F15" s="38">
        <f>'[1]2015년'!E15</f>
        <v>1049275</v>
      </c>
      <c r="G15" s="39">
        <f t="shared" si="0"/>
        <v>-29.222119542121703</v>
      </c>
      <c r="H15" s="39">
        <f t="shared" si="1"/>
        <v>-15.672725548485928</v>
      </c>
      <c r="I15" s="37">
        <f>'[1]2014년'!D15</f>
        <v>16352509</v>
      </c>
      <c r="J15" s="40">
        <f t="shared" si="2"/>
        <v>1482490</v>
      </c>
      <c r="K15" s="38">
        <f t="shared" si="3"/>
        <v>1049275</v>
      </c>
      <c r="L15" s="39">
        <f t="shared" si="4"/>
        <v>-29.222119542121703</v>
      </c>
      <c r="M15" s="41">
        <f>K15/$K$9*100</f>
        <v>44.614080918681644</v>
      </c>
    </row>
    <row r="16" spans="1:13" ht="30" customHeight="1">
      <c r="A16" s="78" t="s">
        <v>21</v>
      </c>
      <c r="B16" s="83" t="s">
        <v>14</v>
      </c>
      <c r="C16" s="84"/>
      <c r="D16" s="9">
        <f>'[1]2014년'!E16</f>
        <v>11111309</v>
      </c>
      <c r="E16" s="10">
        <f>'[1]2014년'!P16</f>
        <v>9483307</v>
      </c>
      <c r="F16" s="11">
        <f>'[1]2015년'!E16</f>
        <v>9763858</v>
      </c>
      <c r="G16" s="3">
        <f t="shared" si="0"/>
        <v>-12.12684302092579</v>
      </c>
      <c r="H16" s="3">
        <f t="shared" si="1"/>
        <v>2.9583667385227415</v>
      </c>
      <c r="I16" s="10">
        <f>'[1]2014년'!D16</f>
        <v>112493793</v>
      </c>
      <c r="J16" s="12">
        <f t="shared" si="2"/>
        <v>11111309</v>
      </c>
      <c r="K16" s="11">
        <f t="shared" si="3"/>
        <v>9763858</v>
      </c>
      <c r="L16" s="3">
        <f t="shared" si="4"/>
        <v>-12.12684302092579</v>
      </c>
      <c r="M16" s="35">
        <f>K16/$K$4*100</f>
        <v>49.199853325465135</v>
      </c>
    </row>
    <row r="17" spans="1:13" ht="30" customHeight="1">
      <c r="A17" s="79"/>
      <c r="B17" s="70" t="s">
        <v>15</v>
      </c>
      <c r="C17" s="71"/>
      <c r="D17" s="14">
        <f>'[1]2014년'!E17</f>
        <v>9988893</v>
      </c>
      <c r="E17" s="15">
        <f>'[1]2014년'!P17</f>
        <v>8472018</v>
      </c>
      <c r="F17" s="16">
        <f>'[1]2015년'!E17</f>
        <v>8608185</v>
      </c>
      <c r="G17" s="17">
        <f t="shared" si="0"/>
        <v>-13.82243257586201</v>
      </c>
      <c r="H17" s="17">
        <f t="shared" si="1"/>
        <v>1.6072557919494415</v>
      </c>
      <c r="I17" s="15">
        <f>'[1]2014년'!D17</f>
        <v>99494824</v>
      </c>
      <c r="J17" s="18">
        <f t="shared" si="2"/>
        <v>9988893</v>
      </c>
      <c r="K17" s="16">
        <f t="shared" si="3"/>
        <v>8608185</v>
      </c>
      <c r="L17" s="17">
        <f t="shared" si="4"/>
        <v>-13.82243257586201</v>
      </c>
      <c r="M17" s="19">
        <f>K17/$K$5*100</f>
        <v>49.208167397008481</v>
      </c>
    </row>
    <row r="18" spans="1:13" ht="30" customHeight="1">
      <c r="A18" s="79"/>
      <c r="B18" s="26"/>
      <c r="C18" s="27" t="s">
        <v>16</v>
      </c>
      <c r="D18" s="14">
        <f>'[1]2014년'!E18</f>
        <v>5534599</v>
      </c>
      <c r="E18" s="15">
        <f>'[1]2014년'!P18</f>
        <v>5464468</v>
      </c>
      <c r="F18" s="16">
        <f>'[1]2015년'!E18</f>
        <v>5013693</v>
      </c>
      <c r="G18" s="17">
        <f t="shared" si="0"/>
        <v>-9.4118110453892001</v>
      </c>
      <c r="H18" s="17">
        <f t="shared" si="1"/>
        <v>-8.249201935119757</v>
      </c>
      <c r="I18" s="15">
        <f>'[1]2014년'!D18</f>
        <v>62064552</v>
      </c>
      <c r="J18" s="18">
        <f t="shared" si="2"/>
        <v>5534599</v>
      </c>
      <c r="K18" s="16">
        <f t="shared" si="3"/>
        <v>5013693</v>
      </c>
      <c r="L18" s="17">
        <f t="shared" si="4"/>
        <v>-9.4118110453892001</v>
      </c>
      <c r="M18" s="19">
        <f>K18/$K$6*100</f>
        <v>50.6155557567918</v>
      </c>
    </row>
    <row r="19" spans="1:13" ht="30" customHeight="1">
      <c r="A19" s="79"/>
      <c r="B19" s="26"/>
      <c r="C19" s="27" t="s">
        <v>17</v>
      </c>
      <c r="D19" s="14">
        <f>'[1]2014년'!E19</f>
        <v>2132767</v>
      </c>
      <c r="E19" s="15">
        <f>'[1]2014년'!P19</f>
        <v>2148904</v>
      </c>
      <c r="F19" s="16">
        <f>'[1]2015년'!E19</f>
        <v>2291070</v>
      </c>
      <c r="G19" s="17">
        <f t="shared" si="0"/>
        <v>7.4224235465008661</v>
      </c>
      <c r="H19" s="17">
        <f t="shared" si="1"/>
        <v>6.6157445842159461</v>
      </c>
      <c r="I19" s="15">
        <f>'[1]2014년'!D19</f>
        <v>24889394</v>
      </c>
      <c r="J19" s="18">
        <f t="shared" si="2"/>
        <v>2132767</v>
      </c>
      <c r="K19" s="16">
        <f t="shared" si="3"/>
        <v>2291070</v>
      </c>
      <c r="L19" s="17">
        <f t="shared" si="4"/>
        <v>7.4224235465008661</v>
      </c>
      <c r="M19" s="19">
        <f>K19/$K$7*100</f>
        <v>51.111570181559884</v>
      </c>
    </row>
    <row r="20" spans="1:13" ht="30" customHeight="1">
      <c r="A20" s="79"/>
      <c r="B20" s="26"/>
      <c r="C20" s="27" t="s">
        <v>18</v>
      </c>
      <c r="D20" s="14">
        <f>'[1]2014년'!E20</f>
        <v>2321527</v>
      </c>
      <c r="E20" s="15">
        <f>'[1]2014년'!P20</f>
        <v>858646</v>
      </c>
      <c r="F20" s="16">
        <f>'[1]2015년'!E20</f>
        <v>1303422</v>
      </c>
      <c r="G20" s="17">
        <f t="shared" si="0"/>
        <v>-43.854971318446864</v>
      </c>
      <c r="H20" s="17">
        <f t="shared" si="1"/>
        <v>51.79969393673295</v>
      </c>
      <c r="I20" s="15">
        <f>'[1]2014년'!D20</f>
        <v>12540878</v>
      </c>
      <c r="J20" s="18">
        <f t="shared" si="2"/>
        <v>2321527</v>
      </c>
      <c r="K20" s="16">
        <f t="shared" si="3"/>
        <v>1303422</v>
      </c>
      <c r="L20" s="17">
        <f t="shared" si="4"/>
        <v>-43.854971318446864</v>
      </c>
      <c r="M20" s="19">
        <f>K20/$K$8*100</f>
        <v>41.971675876193054</v>
      </c>
    </row>
    <row r="21" spans="1:13" ht="30" customHeight="1" thickBot="1">
      <c r="A21" s="82"/>
      <c r="B21" s="85" t="s">
        <v>19</v>
      </c>
      <c r="C21" s="86"/>
      <c r="D21" s="36">
        <f>'[1]2014년'!E21</f>
        <v>1122416</v>
      </c>
      <c r="E21" s="37">
        <f>'[1]2014년'!P21</f>
        <v>1011289</v>
      </c>
      <c r="F21" s="38">
        <f>'[1]2015년'!E21</f>
        <v>1155673</v>
      </c>
      <c r="G21" s="39">
        <f t="shared" si="0"/>
        <v>2.9629834214765367</v>
      </c>
      <c r="H21" s="39">
        <f t="shared" si="1"/>
        <v>14.277224413594936</v>
      </c>
      <c r="I21" s="37">
        <f>'[1]2014년'!D21</f>
        <v>12998969</v>
      </c>
      <c r="J21" s="40">
        <f t="shared" si="2"/>
        <v>1122416</v>
      </c>
      <c r="K21" s="38">
        <f t="shared" si="3"/>
        <v>1155673</v>
      </c>
      <c r="L21" s="39">
        <f t="shared" si="4"/>
        <v>2.9629834214765367</v>
      </c>
      <c r="M21" s="41">
        <f>K21/$K$9*100</f>
        <v>49.138013140059151</v>
      </c>
    </row>
    <row r="22" spans="1:13" ht="30" customHeight="1">
      <c r="A22" s="79" t="s">
        <v>22</v>
      </c>
      <c r="B22" s="87" t="s">
        <v>14</v>
      </c>
      <c r="C22" s="88"/>
      <c r="D22" s="9">
        <f>'[1]2014년'!E22</f>
        <v>100972</v>
      </c>
      <c r="E22" s="10">
        <f>'[1]2014년'!P22</f>
        <v>119989</v>
      </c>
      <c r="F22" s="11">
        <f>'[1]2015년'!E22</f>
        <v>146944</v>
      </c>
      <c r="G22" s="3">
        <f t="shared" si="0"/>
        <v>45.529453709939389</v>
      </c>
      <c r="H22" s="3">
        <f t="shared" si="1"/>
        <v>22.464559251264689</v>
      </c>
      <c r="I22" s="10">
        <f>'[1]2014년'!D22</f>
        <v>1126649</v>
      </c>
      <c r="J22" s="12">
        <f t="shared" si="2"/>
        <v>100972</v>
      </c>
      <c r="K22" s="11">
        <f t="shared" si="3"/>
        <v>146944</v>
      </c>
      <c r="L22" s="3">
        <f t="shared" si="4"/>
        <v>45.529453709939389</v>
      </c>
      <c r="M22" s="35">
        <f>K22/$K$4*100</f>
        <v>0.7404473976431396</v>
      </c>
    </row>
    <row r="23" spans="1:13" ht="30" customHeight="1">
      <c r="A23" s="79"/>
      <c r="B23" s="70" t="s">
        <v>15</v>
      </c>
      <c r="C23" s="71"/>
      <c r="D23" s="24">
        <f>'[1]2014년'!E23</f>
        <v>0</v>
      </c>
      <c r="E23" s="21">
        <f>'[1]2014년'!P23</f>
        <v>0</v>
      </c>
      <c r="F23" s="23">
        <f>'[1]2015년'!E23</f>
        <v>0</v>
      </c>
      <c r="G23" s="20" t="str">
        <f>IFERROR((F23/D23)*100-100, "-")</f>
        <v>-</v>
      </c>
      <c r="H23" s="20" t="str">
        <f>IFERROR((F23/E23)*100-100, "-")</f>
        <v>-</v>
      </c>
      <c r="I23" s="21">
        <f>'[1]2014년'!D23</f>
        <v>101634</v>
      </c>
      <c r="J23" s="22">
        <f t="shared" si="2"/>
        <v>0</v>
      </c>
      <c r="K23" s="23">
        <f t="shared" si="3"/>
        <v>0</v>
      </c>
      <c r="L23" s="20" t="str">
        <f>IFERROR((K23/J23)*100-100, "-")</f>
        <v>-</v>
      </c>
      <c r="M23" s="25">
        <f>K23/$K$5*100</f>
        <v>0</v>
      </c>
    </row>
    <row r="24" spans="1:13" ht="30" customHeight="1">
      <c r="A24" s="79"/>
      <c r="B24" s="26"/>
      <c r="C24" s="27" t="s">
        <v>16</v>
      </c>
      <c r="D24" s="24">
        <f>'[1]2014년'!E24</f>
        <v>0</v>
      </c>
      <c r="E24" s="21">
        <f>'[1]2014년'!P24</f>
        <v>0</v>
      </c>
      <c r="F24" s="23">
        <f>'[1]2015년'!E24</f>
        <v>0</v>
      </c>
      <c r="G24" s="20" t="str">
        <f>IFERROR((F24/D24)*100-100, "-")</f>
        <v>-</v>
      </c>
      <c r="H24" s="20" t="str">
        <f>IFERROR((F24/E24)*100-100, "-")</f>
        <v>-</v>
      </c>
      <c r="I24" s="21">
        <f>'[1]2014년'!D24</f>
        <v>0</v>
      </c>
      <c r="J24" s="22">
        <f t="shared" si="2"/>
        <v>0</v>
      </c>
      <c r="K24" s="23">
        <f t="shared" si="3"/>
        <v>0</v>
      </c>
      <c r="L24" s="20" t="str">
        <f>IFERROR((K24/J24)*100-100, "-")</f>
        <v>-</v>
      </c>
      <c r="M24" s="25">
        <f>K24/$K$6*100</f>
        <v>0</v>
      </c>
    </row>
    <row r="25" spans="1:13" ht="30" customHeight="1">
      <c r="A25" s="79"/>
      <c r="B25" s="26"/>
      <c r="C25" s="27" t="s">
        <v>17</v>
      </c>
      <c r="D25" s="24">
        <f>'[1]2014년'!E25</f>
        <v>0</v>
      </c>
      <c r="E25" s="21">
        <f>'[1]2014년'!P25</f>
        <v>0</v>
      </c>
      <c r="F25" s="23">
        <f>'[1]2015년'!E25</f>
        <v>0</v>
      </c>
      <c r="G25" s="20" t="str">
        <f>IFERROR((F25/D25)*100-100, "-")</f>
        <v>-</v>
      </c>
      <c r="H25" s="20" t="str">
        <f>IFERROR((F25/E25)*100-100, "-")</f>
        <v>-</v>
      </c>
      <c r="I25" s="21">
        <f>'[1]2014년'!D25</f>
        <v>0</v>
      </c>
      <c r="J25" s="22">
        <f t="shared" si="2"/>
        <v>0</v>
      </c>
      <c r="K25" s="23">
        <f t="shared" si="3"/>
        <v>0</v>
      </c>
      <c r="L25" s="20" t="str">
        <f>IFERROR((K25/J25)*100-100, "-")</f>
        <v>-</v>
      </c>
      <c r="M25" s="25">
        <f>K25/$K$7*100</f>
        <v>0</v>
      </c>
    </row>
    <row r="26" spans="1:13" ht="30" customHeight="1">
      <c r="A26" s="79"/>
      <c r="B26" s="26"/>
      <c r="C26" s="27" t="s">
        <v>18</v>
      </c>
      <c r="D26" s="24">
        <f>'[1]2014년'!E26</f>
        <v>0</v>
      </c>
      <c r="E26" s="21">
        <f>'[1]2014년'!P26</f>
        <v>0</v>
      </c>
      <c r="F26" s="23">
        <f>'[1]2015년'!E26</f>
        <v>0</v>
      </c>
      <c r="G26" s="20" t="str">
        <f>IFERROR((F26/D26)*100-100, "-")</f>
        <v>-</v>
      </c>
      <c r="H26" s="20" t="str">
        <f>IFERROR((F26/E26)*100-100, "-")</f>
        <v>-</v>
      </c>
      <c r="I26" s="21">
        <f>'[1]2014년'!D26</f>
        <v>101634</v>
      </c>
      <c r="J26" s="22">
        <f t="shared" si="2"/>
        <v>0</v>
      </c>
      <c r="K26" s="23">
        <f t="shared" si="3"/>
        <v>0</v>
      </c>
      <c r="L26" s="20" t="str">
        <f>IFERROR((K26/J26)*100-100, "-")</f>
        <v>-</v>
      </c>
      <c r="M26" s="25">
        <f>K26/$K$8*100</f>
        <v>0</v>
      </c>
    </row>
    <row r="27" spans="1:13" ht="30" customHeight="1" thickBot="1">
      <c r="A27" s="82"/>
      <c r="B27" s="85" t="s">
        <v>19</v>
      </c>
      <c r="C27" s="86"/>
      <c r="D27" s="36">
        <f>'[1]2014년'!E27</f>
        <v>100972</v>
      </c>
      <c r="E27" s="37">
        <f>'[1]2014년'!P27</f>
        <v>119989</v>
      </c>
      <c r="F27" s="38">
        <f>'[1]2015년'!E27</f>
        <v>146944</v>
      </c>
      <c r="G27" s="39">
        <f>IFERROR((F27/D27)*100-100, "-")</f>
        <v>45.529453709939389</v>
      </c>
      <c r="H27" s="39">
        <f>IFERROR((F27/E27)*100-100, "-")</f>
        <v>22.464559251264689</v>
      </c>
      <c r="I27" s="37">
        <f>'[1]2014년'!D27</f>
        <v>1025015</v>
      </c>
      <c r="J27" s="40">
        <f t="shared" si="2"/>
        <v>100972</v>
      </c>
      <c r="K27" s="38">
        <f t="shared" si="3"/>
        <v>146944</v>
      </c>
      <c r="L27" s="42">
        <f>IFERROR((K27/J27)*100-100, "-")</f>
        <v>45.529453709939389</v>
      </c>
      <c r="M27" s="41">
        <f>K27/$K$9*100</f>
        <v>6.2479059412592077</v>
      </c>
    </row>
    <row r="28" spans="1:13" ht="18" customHeight="1">
      <c r="C28" s="1" t="s">
        <v>23</v>
      </c>
      <c r="H28" s="43"/>
      <c r="I28" s="43"/>
      <c r="J28" s="43"/>
      <c r="K28" s="44"/>
      <c r="L28" s="43"/>
      <c r="M28" s="43"/>
    </row>
  </sheetData>
  <mergeCells count="18">
    <mergeCell ref="A16:A21"/>
    <mergeCell ref="B16:C16"/>
    <mergeCell ref="B17:C17"/>
    <mergeCell ref="B21:C21"/>
    <mergeCell ref="A22:A27"/>
    <mergeCell ref="B22:C22"/>
    <mergeCell ref="B23:C23"/>
    <mergeCell ref="B27:C27"/>
    <mergeCell ref="B5:C5"/>
    <mergeCell ref="B9:C9"/>
    <mergeCell ref="A1:M1"/>
    <mergeCell ref="A3:C3"/>
    <mergeCell ref="B11:C11"/>
    <mergeCell ref="A4:A9"/>
    <mergeCell ref="B4:C4"/>
    <mergeCell ref="A10:A15"/>
    <mergeCell ref="B10:C10"/>
    <mergeCell ref="B15:C15"/>
  </mergeCells>
  <phoneticPr fontId="3" type="noConversion"/>
  <printOptions horizontalCentered="1"/>
  <pageMargins left="0.19685039370078741" right="0.19685039370078741" top="0.68" bottom="0.31496062992125984" header="0.27559055118110237" footer="0.23622047244094491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F32" sqref="F32"/>
    </sheetView>
  </sheetViews>
  <sheetFormatPr defaultRowHeight="16.5"/>
  <cols>
    <col min="1" max="1" width="4.5546875" style="1" customWidth="1"/>
    <col min="2" max="2" width="3.6640625" style="1" customWidth="1"/>
    <col min="3" max="3" width="8.88671875" style="1"/>
    <col min="4" max="13" width="8" style="1" customWidth="1"/>
    <col min="14" max="16384" width="8.88671875" style="1"/>
  </cols>
  <sheetData>
    <row r="1" spans="1:13" ht="31.5">
      <c r="A1" s="89" t="s">
        <v>24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7.25" thickBot="1">
      <c r="D2" s="2"/>
      <c r="E2" s="2"/>
      <c r="F2" s="2"/>
      <c r="G2" s="45"/>
      <c r="H2" s="45"/>
      <c r="J2" s="2"/>
      <c r="K2" s="2"/>
      <c r="L2" s="45"/>
      <c r="M2" s="4" t="s">
        <v>25</v>
      </c>
    </row>
    <row r="3" spans="1:13" ht="17.25" thickBot="1">
      <c r="A3" s="90" t="s">
        <v>26</v>
      </c>
      <c r="B3" s="91"/>
      <c r="C3" s="92"/>
      <c r="D3" s="46" t="s">
        <v>27</v>
      </c>
      <c r="E3" s="47" t="s">
        <v>28</v>
      </c>
      <c r="F3" s="47" t="s">
        <v>29</v>
      </c>
      <c r="G3" s="48" t="s">
        <v>30</v>
      </c>
      <c r="H3" s="48" t="s">
        <v>31</v>
      </c>
      <c r="I3" s="47" t="s">
        <v>32</v>
      </c>
      <c r="J3" s="47" t="s">
        <v>33</v>
      </c>
      <c r="K3" s="47" t="s">
        <v>34</v>
      </c>
      <c r="L3" s="48" t="s">
        <v>35</v>
      </c>
      <c r="M3" s="49" t="s">
        <v>36</v>
      </c>
    </row>
    <row r="4" spans="1:13" ht="17.25">
      <c r="A4" s="93" t="s">
        <v>37</v>
      </c>
      <c r="B4" s="96" t="s">
        <v>38</v>
      </c>
      <c r="C4" s="84"/>
      <c r="D4" s="50">
        <f>'[2]2014년'!E4</f>
        <v>198742</v>
      </c>
      <c r="E4" s="51">
        <f>'[2]2014년'!P4</f>
        <v>191477</v>
      </c>
      <c r="F4" s="52">
        <f>'[2]2015년'!E4</f>
        <v>193135</v>
      </c>
      <c r="G4" s="53">
        <f>F4/D4*100-100</f>
        <v>-2.8212456350444342</v>
      </c>
      <c r="H4" s="53">
        <f>F4/E4*100-100</f>
        <v>0.86590034312214925</v>
      </c>
      <c r="I4" s="51">
        <f>'[2]2014년'!D4</f>
        <v>2336435</v>
      </c>
      <c r="J4" s="54">
        <f>D4</f>
        <v>198742</v>
      </c>
      <c r="K4" s="54">
        <f>F4</f>
        <v>193135</v>
      </c>
      <c r="L4" s="53">
        <f>K4/J4*100-100</f>
        <v>-2.8212456350444342</v>
      </c>
      <c r="M4" s="55">
        <f>K4/K$4*100</f>
        <v>100</v>
      </c>
    </row>
    <row r="5" spans="1:13" ht="17.25">
      <c r="A5" s="94"/>
      <c r="B5" s="97" t="s">
        <v>39</v>
      </c>
      <c r="C5" s="71"/>
      <c r="D5" s="14">
        <f>'[2]2014년'!E5</f>
        <v>149135</v>
      </c>
      <c r="E5" s="15">
        <f>'[2]2014년'!P5</f>
        <v>149335</v>
      </c>
      <c r="F5" s="16">
        <f>'[2]2015년'!E5</f>
        <v>152039</v>
      </c>
      <c r="G5" s="17">
        <f t="shared" ref="G5:G26" si="0">F5/D5*100-100</f>
        <v>1.9472290206859526</v>
      </c>
      <c r="H5" s="17">
        <f t="shared" ref="H5:H26" si="1">F5/E5*100-100</f>
        <v>1.8106940770750413</v>
      </c>
      <c r="I5" s="15">
        <f>'[2]2014년'!D5</f>
        <v>1817673</v>
      </c>
      <c r="J5" s="18">
        <f t="shared" ref="J5:J27" si="2">D5</f>
        <v>149135</v>
      </c>
      <c r="K5" s="18">
        <f t="shared" ref="K5:K27" si="3">F5</f>
        <v>152039</v>
      </c>
      <c r="L5" s="17">
        <f t="shared" ref="L5:L26" si="4">K5/J5*100-100</f>
        <v>1.9472290206859526</v>
      </c>
      <c r="M5" s="19">
        <f t="shared" ref="M5:M27" si="5">K5/K$4*100</f>
        <v>78.721619592513008</v>
      </c>
    </row>
    <row r="6" spans="1:13" ht="17.25">
      <c r="A6" s="94"/>
      <c r="B6" s="56"/>
      <c r="C6" s="27" t="s">
        <v>40</v>
      </c>
      <c r="D6" s="14">
        <f>'[2]2014년'!E6</f>
        <v>73889</v>
      </c>
      <c r="E6" s="15">
        <f>'[2]2014년'!P6</f>
        <v>76254</v>
      </c>
      <c r="F6" s="16">
        <f>'[2]2015년'!E6</f>
        <v>73033</v>
      </c>
      <c r="G6" s="17">
        <f t="shared" si="0"/>
        <v>-1.1584944985045098</v>
      </c>
      <c r="H6" s="17">
        <f t="shared" si="1"/>
        <v>-4.2240407060613165</v>
      </c>
      <c r="I6" s="15">
        <f>'[2]2014년'!D6</f>
        <v>899676</v>
      </c>
      <c r="J6" s="18">
        <f t="shared" si="2"/>
        <v>73889</v>
      </c>
      <c r="K6" s="18">
        <f t="shared" si="3"/>
        <v>73033</v>
      </c>
      <c r="L6" s="17">
        <f t="shared" si="4"/>
        <v>-1.1584944985045098</v>
      </c>
      <c r="M6" s="19">
        <f t="shared" si="5"/>
        <v>37.814482098014338</v>
      </c>
    </row>
    <row r="7" spans="1:13" ht="17.25">
      <c r="A7" s="94"/>
      <c r="B7" s="56"/>
      <c r="C7" s="27" t="s">
        <v>41</v>
      </c>
      <c r="D7" s="14">
        <f>'[2]2014년'!E7</f>
        <v>75246</v>
      </c>
      <c r="E7" s="15">
        <f>'[2]2014년'!P7</f>
        <v>73081</v>
      </c>
      <c r="F7" s="16">
        <f>'[2]2015년'!E7</f>
        <v>79006</v>
      </c>
      <c r="G7" s="17">
        <f t="shared" si="0"/>
        <v>4.99694335911542</v>
      </c>
      <c r="H7" s="17">
        <f t="shared" si="1"/>
        <v>8.1074424268961849</v>
      </c>
      <c r="I7" s="15">
        <f>'[2]2014년'!D7</f>
        <v>917997</v>
      </c>
      <c r="J7" s="18">
        <f t="shared" si="2"/>
        <v>75246</v>
      </c>
      <c r="K7" s="18">
        <f t="shared" si="3"/>
        <v>79006</v>
      </c>
      <c r="L7" s="17">
        <f t="shared" si="4"/>
        <v>4.99694335911542</v>
      </c>
      <c r="M7" s="19">
        <f t="shared" si="5"/>
        <v>40.90713749449867</v>
      </c>
    </row>
    <row r="8" spans="1:13" ht="17.25">
      <c r="A8" s="94"/>
      <c r="B8" s="98" t="s">
        <v>42</v>
      </c>
      <c r="C8" s="99"/>
      <c r="D8" s="14">
        <f>'[2]2014년'!E8</f>
        <v>49607</v>
      </c>
      <c r="E8" s="15">
        <f>'[2]2014년'!P8</f>
        <v>42142</v>
      </c>
      <c r="F8" s="16">
        <f>'[2]2015년'!E8</f>
        <v>41096</v>
      </c>
      <c r="G8" s="17">
        <f t="shared" si="0"/>
        <v>-17.156852863507169</v>
      </c>
      <c r="H8" s="17">
        <f t="shared" si="1"/>
        <v>-2.4820843813772484</v>
      </c>
      <c r="I8" s="15">
        <f>'[2]2014년'!D8</f>
        <v>518762</v>
      </c>
      <c r="J8" s="18">
        <f t="shared" si="2"/>
        <v>49607</v>
      </c>
      <c r="K8" s="18">
        <f t="shared" si="3"/>
        <v>41096</v>
      </c>
      <c r="L8" s="17">
        <f t="shared" si="4"/>
        <v>-17.156852863507169</v>
      </c>
      <c r="M8" s="19">
        <f t="shared" si="5"/>
        <v>21.278380407486992</v>
      </c>
    </row>
    <row r="9" spans="1:13" ht="18" thickBot="1">
      <c r="A9" s="95"/>
      <c r="B9" s="100" t="s">
        <v>43</v>
      </c>
      <c r="C9" s="86"/>
      <c r="D9" s="36">
        <f>'[2]2014년'!E9</f>
        <v>0</v>
      </c>
      <c r="E9" s="37">
        <f>'[2]2014년'!P9</f>
        <v>0</v>
      </c>
      <c r="F9" s="38">
        <f>'[2]2015년'!E9</f>
        <v>0</v>
      </c>
      <c r="G9" s="32"/>
      <c r="H9" s="32"/>
      <c r="I9" s="30">
        <f>'[2]2014년'!D9</f>
        <v>0</v>
      </c>
      <c r="J9" s="33">
        <f t="shared" si="2"/>
        <v>0</v>
      </c>
      <c r="K9" s="33">
        <f t="shared" si="3"/>
        <v>0</v>
      </c>
      <c r="L9" s="32"/>
      <c r="M9" s="57">
        <f t="shared" si="5"/>
        <v>0</v>
      </c>
    </row>
    <row r="10" spans="1:13" ht="17.25">
      <c r="A10" s="93" t="s">
        <v>44</v>
      </c>
      <c r="B10" s="96" t="s">
        <v>38</v>
      </c>
      <c r="C10" s="84"/>
      <c r="D10" s="58">
        <f>'[2]2014년'!E10</f>
        <v>49996</v>
      </c>
      <c r="E10" s="59">
        <f>'[2]2014년'!P10</f>
        <v>52977</v>
      </c>
      <c r="F10" s="60">
        <f>'[2]2015년'!E10</f>
        <v>60572</v>
      </c>
      <c r="G10" s="53">
        <f t="shared" si="0"/>
        <v>21.153692295383635</v>
      </c>
      <c r="H10" s="53">
        <f t="shared" si="1"/>
        <v>14.336410140249541</v>
      </c>
      <c r="I10" s="51">
        <f>'[2]2014년'!D10</f>
        <v>619090</v>
      </c>
      <c r="J10" s="54">
        <f t="shared" si="2"/>
        <v>49996</v>
      </c>
      <c r="K10" s="54">
        <f t="shared" si="3"/>
        <v>60572</v>
      </c>
      <c r="L10" s="53">
        <f t="shared" si="4"/>
        <v>21.153692295383635</v>
      </c>
      <c r="M10" s="55">
        <f t="shared" si="5"/>
        <v>31.362518445646824</v>
      </c>
    </row>
    <row r="11" spans="1:13" ht="17.25">
      <c r="A11" s="94"/>
      <c r="B11" s="97" t="s">
        <v>39</v>
      </c>
      <c r="C11" s="71"/>
      <c r="D11" s="14">
        <f>'[2]2014년'!E11</f>
        <v>39814</v>
      </c>
      <c r="E11" s="15">
        <f>'[2]2014년'!P11</f>
        <v>44633</v>
      </c>
      <c r="F11" s="16">
        <f>'[2]2015년'!E11</f>
        <v>47813</v>
      </c>
      <c r="G11" s="17">
        <f t="shared" si="0"/>
        <v>20.090922790978041</v>
      </c>
      <c r="H11" s="17">
        <f t="shared" si="1"/>
        <v>7.1247731499114906</v>
      </c>
      <c r="I11" s="15">
        <f>'[2]2014년'!D11</f>
        <v>502340</v>
      </c>
      <c r="J11" s="18">
        <f t="shared" si="2"/>
        <v>39814</v>
      </c>
      <c r="K11" s="18">
        <f t="shared" si="3"/>
        <v>47813</v>
      </c>
      <c r="L11" s="17">
        <f t="shared" si="4"/>
        <v>20.090922790978041</v>
      </c>
      <c r="M11" s="19">
        <f t="shared" si="5"/>
        <v>24.756258575607738</v>
      </c>
    </row>
    <row r="12" spans="1:13" ht="17.25">
      <c r="A12" s="94"/>
      <c r="B12" s="56"/>
      <c r="C12" s="27" t="s">
        <v>40</v>
      </c>
      <c r="D12" s="14">
        <f>'[2]2014년'!E12</f>
        <v>20904</v>
      </c>
      <c r="E12" s="15">
        <f>'[2]2014년'!P12</f>
        <v>24120</v>
      </c>
      <c r="F12" s="16">
        <f>'[2]2015년'!E12</f>
        <v>25813</v>
      </c>
      <c r="G12" s="17">
        <f t="shared" si="0"/>
        <v>23.483543819364712</v>
      </c>
      <c r="H12" s="17">
        <f t="shared" si="1"/>
        <v>7.0190713101160753</v>
      </c>
      <c r="I12" s="15">
        <f>'[2]2014년'!D12</f>
        <v>270042</v>
      </c>
      <c r="J12" s="18">
        <f t="shared" si="2"/>
        <v>20904</v>
      </c>
      <c r="K12" s="18">
        <f t="shared" si="3"/>
        <v>25813</v>
      </c>
      <c r="L12" s="17">
        <f t="shared" si="4"/>
        <v>23.483543819364712</v>
      </c>
      <c r="M12" s="19">
        <f t="shared" si="5"/>
        <v>13.365262640122195</v>
      </c>
    </row>
    <row r="13" spans="1:13" ht="17.25">
      <c r="A13" s="94"/>
      <c r="B13" s="56"/>
      <c r="C13" s="27" t="s">
        <v>41</v>
      </c>
      <c r="D13" s="14">
        <f>'[2]2014년'!E13</f>
        <v>18910</v>
      </c>
      <c r="E13" s="15">
        <f>'[2]2014년'!P13</f>
        <v>20513</v>
      </c>
      <c r="F13" s="16">
        <f>'[2]2015년'!E13</f>
        <v>22000</v>
      </c>
      <c r="G13" s="17">
        <f t="shared" si="0"/>
        <v>16.340560549973546</v>
      </c>
      <c r="H13" s="17">
        <f t="shared" si="1"/>
        <v>7.2490615707112624</v>
      </c>
      <c r="I13" s="15">
        <f>'[2]2014년'!D13</f>
        <v>232298</v>
      </c>
      <c r="J13" s="18">
        <f t="shared" si="2"/>
        <v>18910</v>
      </c>
      <c r="K13" s="18">
        <f t="shared" si="3"/>
        <v>22000</v>
      </c>
      <c r="L13" s="17">
        <f t="shared" si="4"/>
        <v>16.340560549973546</v>
      </c>
      <c r="M13" s="19">
        <f t="shared" si="5"/>
        <v>11.390995935485542</v>
      </c>
    </row>
    <row r="14" spans="1:13" ht="17.25">
      <c r="A14" s="94"/>
      <c r="B14" s="98" t="s">
        <v>42</v>
      </c>
      <c r="C14" s="99"/>
      <c r="D14" s="14">
        <f>'[2]2014년'!E14</f>
        <v>10182</v>
      </c>
      <c r="E14" s="15">
        <f>'[2]2014년'!P14</f>
        <v>8344</v>
      </c>
      <c r="F14" s="16">
        <f>'[2]2015년'!E14</f>
        <v>12759</v>
      </c>
      <c r="G14" s="17">
        <f t="shared" si="0"/>
        <v>25.309369475545068</v>
      </c>
      <c r="H14" s="17">
        <f t="shared" si="1"/>
        <v>52.912272291466934</v>
      </c>
      <c r="I14" s="15">
        <f>'[2]2014년'!D14</f>
        <v>116750</v>
      </c>
      <c r="J14" s="18">
        <f t="shared" si="2"/>
        <v>10182</v>
      </c>
      <c r="K14" s="18">
        <f t="shared" si="3"/>
        <v>12759</v>
      </c>
      <c r="L14" s="17">
        <f t="shared" si="4"/>
        <v>25.309369475545068</v>
      </c>
      <c r="M14" s="19">
        <f t="shared" si="5"/>
        <v>6.6062598700390911</v>
      </c>
    </row>
    <row r="15" spans="1:13" ht="18" thickBot="1">
      <c r="A15" s="95"/>
      <c r="B15" s="100" t="s">
        <v>43</v>
      </c>
      <c r="C15" s="86"/>
      <c r="D15" s="36">
        <f>'[2]2014년'!E15</f>
        <v>0</v>
      </c>
      <c r="E15" s="37">
        <f>'[2]2014년'!P15</f>
        <v>0</v>
      </c>
      <c r="F15" s="38">
        <f>'[2]2015년'!E15</f>
        <v>0</v>
      </c>
      <c r="G15" s="39"/>
      <c r="H15" s="39"/>
      <c r="I15" s="37">
        <f>'[2]2014년'!D15</f>
        <v>0</v>
      </c>
      <c r="J15" s="40">
        <f t="shared" si="2"/>
        <v>0</v>
      </c>
      <c r="K15" s="40">
        <f t="shared" si="3"/>
        <v>0</v>
      </c>
      <c r="L15" s="39"/>
      <c r="M15" s="41">
        <f t="shared" si="5"/>
        <v>0</v>
      </c>
    </row>
    <row r="16" spans="1:13" ht="17.25">
      <c r="A16" s="93" t="s">
        <v>45</v>
      </c>
      <c r="B16" s="96" t="s">
        <v>38</v>
      </c>
      <c r="C16" s="84"/>
      <c r="D16" s="58">
        <f>'[2]2014년'!E16</f>
        <v>60215</v>
      </c>
      <c r="E16" s="59">
        <f>'[2]2014년'!P16</f>
        <v>58952</v>
      </c>
      <c r="F16" s="60">
        <f>'[2]2015년'!E16</f>
        <v>60226</v>
      </c>
      <c r="G16" s="61">
        <f t="shared" si="0"/>
        <v>1.8267873453453376E-2</v>
      </c>
      <c r="H16" s="61">
        <f t="shared" si="1"/>
        <v>2.1610802008413543</v>
      </c>
      <c r="I16" s="59">
        <f>'[2]2014년'!D16</f>
        <v>766724</v>
      </c>
      <c r="J16" s="62">
        <f t="shared" si="2"/>
        <v>60215</v>
      </c>
      <c r="K16" s="62">
        <f t="shared" si="3"/>
        <v>60226</v>
      </c>
      <c r="L16" s="61">
        <f t="shared" si="4"/>
        <v>1.8267873453453376E-2</v>
      </c>
      <c r="M16" s="63">
        <f t="shared" si="5"/>
        <v>31.183369145934194</v>
      </c>
    </row>
    <row r="17" spans="1:13" ht="17.25">
      <c r="A17" s="94"/>
      <c r="B17" s="97" t="s">
        <v>39</v>
      </c>
      <c r="C17" s="71"/>
      <c r="D17" s="14">
        <f>'[2]2014년'!E17</f>
        <v>55935</v>
      </c>
      <c r="E17" s="15">
        <f>'[2]2014년'!P17</f>
        <v>57267</v>
      </c>
      <c r="F17" s="16">
        <f>'[2]2015년'!E17</f>
        <v>57371</v>
      </c>
      <c r="G17" s="17">
        <f t="shared" si="0"/>
        <v>2.5672655761151333</v>
      </c>
      <c r="H17" s="17">
        <f t="shared" si="1"/>
        <v>0.18160546213350415</v>
      </c>
      <c r="I17" s="15">
        <f>'[2]2014년'!D17</f>
        <v>727354</v>
      </c>
      <c r="J17" s="18">
        <f t="shared" si="2"/>
        <v>55935</v>
      </c>
      <c r="K17" s="18">
        <f t="shared" si="3"/>
        <v>57371</v>
      </c>
      <c r="L17" s="17">
        <f t="shared" si="4"/>
        <v>2.5672655761151333</v>
      </c>
      <c r="M17" s="19">
        <f t="shared" si="5"/>
        <v>29.70512853703368</v>
      </c>
    </row>
    <row r="18" spans="1:13" ht="17.25">
      <c r="A18" s="94"/>
      <c r="B18" s="56"/>
      <c r="C18" s="27" t="s">
        <v>40</v>
      </c>
      <c r="D18" s="14">
        <f>'[2]2014년'!E18</f>
        <v>28468</v>
      </c>
      <c r="E18" s="15">
        <f>'[2]2014년'!P18</f>
        <v>28729</v>
      </c>
      <c r="F18" s="16">
        <f>'[2]2015년'!E18</f>
        <v>27767</v>
      </c>
      <c r="G18" s="17">
        <f t="shared" si="0"/>
        <v>-2.4624139384572175</v>
      </c>
      <c r="H18" s="17">
        <f t="shared" si="1"/>
        <v>-3.348532841379793</v>
      </c>
      <c r="I18" s="15">
        <f>'[2]2014년'!D18</f>
        <v>357498</v>
      </c>
      <c r="J18" s="18">
        <f t="shared" si="2"/>
        <v>28468</v>
      </c>
      <c r="K18" s="18">
        <f t="shared" si="3"/>
        <v>27767</v>
      </c>
      <c r="L18" s="17">
        <f t="shared" si="4"/>
        <v>-2.4624139384572175</v>
      </c>
      <c r="M18" s="19">
        <f t="shared" si="5"/>
        <v>14.376990188210319</v>
      </c>
    </row>
    <row r="19" spans="1:13" ht="17.25">
      <c r="A19" s="94"/>
      <c r="B19" s="56"/>
      <c r="C19" s="27" t="s">
        <v>41</v>
      </c>
      <c r="D19" s="14">
        <f>'[2]2014년'!E19</f>
        <v>27467</v>
      </c>
      <c r="E19" s="15">
        <f>'[2]2014년'!P19</f>
        <v>28538</v>
      </c>
      <c r="F19" s="16">
        <f>'[2]2015년'!E19</f>
        <v>29604</v>
      </c>
      <c r="G19" s="17">
        <f t="shared" si="0"/>
        <v>7.7802453853715434</v>
      </c>
      <c r="H19" s="17">
        <f t="shared" si="1"/>
        <v>3.7353703833485241</v>
      </c>
      <c r="I19" s="15">
        <f>'[2]2014년'!D19</f>
        <v>369856</v>
      </c>
      <c r="J19" s="18">
        <f t="shared" si="2"/>
        <v>27467</v>
      </c>
      <c r="K19" s="18">
        <f t="shared" si="3"/>
        <v>29604</v>
      </c>
      <c r="L19" s="17">
        <f t="shared" si="4"/>
        <v>7.7802453853715434</v>
      </c>
      <c r="M19" s="19">
        <f t="shared" si="5"/>
        <v>15.328138348823362</v>
      </c>
    </row>
    <row r="20" spans="1:13" ht="17.25">
      <c r="A20" s="94"/>
      <c r="B20" s="98" t="s">
        <v>42</v>
      </c>
      <c r="C20" s="99"/>
      <c r="D20" s="14">
        <f>'[2]2014년'!E20</f>
        <v>4280</v>
      </c>
      <c r="E20" s="15">
        <f>'[2]2014년'!P20</f>
        <v>1685</v>
      </c>
      <c r="F20" s="16">
        <f>'[2]2015년'!E20</f>
        <v>2855</v>
      </c>
      <c r="G20" s="17">
        <f t="shared" si="0"/>
        <v>-33.294392523364493</v>
      </c>
      <c r="H20" s="17">
        <f t="shared" si="1"/>
        <v>69.436201780415416</v>
      </c>
      <c r="I20" s="15">
        <f>'[2]2014년'!D20</f>
        <v>39370</v>
      </c>
      <c r="J20" s="18">
        <f t="shared" si="2"/>
        <v>4280</v>
      </c>
      <c r="K20" s="18">
        <f t="shared" si="3"/>
        <v>2855</v>
      </c>
      <c r="L20" s="17">
        <f t="shared" si="4"/>
        <v>-33.294392523364493</v>
      </c>
      <c r="M20" s="19">
        <f t="shared" si="5"/>
        <v>1.47824060890051</v>
      </c>
    </row>
    <row r="21" spans="1:13" ht="18" thickBot="1">
      <c r="A21" s="95"/>
      <c r="B21" s="100" t="s">
        <v>43</v>
      </c>
      <c r="C21" s="86"/>
      <c r="D21" s="36">
        <f>'[2]2014년'!E21</f>
        <v>0</v>
      </c>
      <c r="E21" s="37">
        <f>'[2]2014년'!P21</f>
        <v>0</v>
      </c>
      <c r="F21" s="38">
        <f>'[2]2015년'!E21</f>
        <v>0</v>
      </c>
      <c r="G21" s="32"/>
      <c r="H21" s="32"/>
      <c r="I21" s="30">
        <f>'[2]2014년'!D21</f>
        <v>0</v>
      </c>
      <c r="J21" s="33">
        <f t="shared" si="2"/>
        <v>0</v>
      </c>
      <c r="K21" s="33">
        <f t="shared" si="3"/>
        <v>0</v>
      </c>
      <c r="L21" s="32"/>
      <c r="M21" s="57">
        <f t="shared" si="5"/>
        <v>0</v>
      </c>
    </row>
    <row r="22" spans="1:13" ht="17.25">
      <c r="A22" s="93" t="s">
        <v>46</v>
      </c>
      <c r="B22" s="96" t="s">
        <v>38</v>
      </c>
      <c r="C22" s="84"/>
      <c r="D22" s="58">
        <f>'[2]2014년'!E22</f>
        <v>88531</v>
      </c>
      <c r="E22" s="59">
        <f>'[2]2014년'!P22</f>
        <v>79548</v>
      </c>
      <c r="F22" s="60">
        <f>'[2]2015년'!E22</f>
        <v>72337</v>
      </c>
      <c r="G22" s="53">
        <f t="shared" si="0"/>
        <v>-18.291897753329351</v>
      </c>
      <c r="H22" s="53">
        <f t="shared" si="1"/>
        <v>-9.064967063911098</v>
      </c>
      <c r="I22" s="51">
        <f>'[2]2014년'!D22</f>
        <v>950621</v>
      </c>
      <c r="J22" s="54">
        <f t="shared" si="2"/>
        <v>88531</v>
      </c>
      <c r="K22" s="54">
        <f t="shared" si="3"/>
        <v>72337</v>
      </c>
      <c r="L22" s="53">
        <f t="shared" si="4"/>
        <v>-18.291897753329351</v>
      </c>
      <c r="M22" s="55">
        <f t="shared" si="5"/>
        <v>37.454112408418979</v>
      </c>
    </row>
    <row r="23" spans="1:13" ht="17.25">
      <c r="A23" s="94"/>
      <c r="B23" s="97" t="s">
        <v>39</v>
      </c>
      <c r="C23" s="71"/>
      <c r="D23" s="14">
        <f>'[2]2014년'!E23</f>
        <v>53386</v>
      </c>
      <c r="E23" s="15">
        <f>'[2]2014년'!P23</f>
        <v>47435</v>
      </c>
      <c r="F23" s="16">
        <f>'[2]2015년'!E23</f>
        <v>46855</v>
      </c>
      <c r="G23" s="17">
        <f t="shared" si="0"/>
        <v>-12.233544374929764</v>
      </c>
      <c r="H23" s="17">
        <f t="shared" si="1"/>
        <v>-1.2227258353536428</v>
      </c>
      <c r="I23" s="15">
        <f>'[2]2014년'!D23</f>
        <v>587979</v>
      </c>
      <c r="J23" s="18">
        <f t="shared" si="2"/>
        <v>53386</v>
      </c>
      <c r="K23" s="18">
        <f t="shared" si="3"/>
        <v>46855</v>
      </c>
      <c r="L23" s="17">
        <f t="shared" si="4"/>
        <v>-12.233544374929764</v>
      </c>
      <c r="M23" s="19">
        <f t="shared" si="5"/>
        <v>24.260232479871593</v>
      </c>
    </row>
    <row r="24" spans="1:13" ht="17.25">
      <c r="A24" s="94"/>
      <c r="B24" s="56"/>
      <c r="C24" s="27" t="s">
        <v>40</v>
      </c>
      <c r="D24" s="14">
        <f>'[2]2014년'!E24</f>
        <v>24517</v>
      </c>
      <c r="E24" s="15">
        <f>'[2]2014년'!P24</f>
        <v>23405</v>
      </c>
      <c r="F24" s="16">
        <f>'[2]2015년'!E24</f>
        <v>19453</v>
      </c>
      <c r="G24" s="17">
        <f t="shared" si="0"/>
        <v>-20.655055675653628</v>
      </c>
      <c r="H24" s="17">
        <f t="shared" si="1"/>
        <v>-16.88528092287973</v>
      </c>
      <c r="I24" s="15">
        <f>'[2]2014년'!D24</f>
        <v>272136</v>
      </c>
      <c r="J24" s="18">
        <f t="shared" si="2"/>
        <v>24517</v>
      </c>
      <c r="K24" s="18">
        <f t="shared" si="3"/>
        <v>19453</v>
      </c>
      <c r="L24" s="17">
        <f t="shared" si="4"/>
        <v>-20.655055675653628</v>
      </c>
      <c r="M24" s="19">
        <f t="shared" si="5"/>
        <v>10.072229269681829</v>
      </c>
    </row>
    <row r="25" spans="1:13" ht="17.25">
      <c r="A25" s="94"/>
      <c r="B25" s="56"/>
      <c r="C25" s="27" t="s">
        <v>41</v>
      </c>
      <c r="D25" s="14">
        <f>'[2]2014년'!E25</f>
        <v>28869</v>
      </c>
      <c r="E25" s="15">
        <f>'[2]2014년'!P25</f>
        <v>24030</v>
      </c>
      <c r="F25" s="16">
        <f>'[2]2015년'!E25</f>
        <v>27402</v>
      </c>
      <c r="G25" s="17">
        <f t="shared" si="0"/>
        <v>-5.0815753922893094</v>
      </c>
      <c r="H25" s="17">
        <f t="shared" si="1"/>
        <v>14.032459425717846</v>
      </c>
      <c r="I25" s="15">
        <f>'[2]2014년'!D25</f>
        <v>315843</v>
      </c>
      <c r="J25" s="18">
        <f t="shared" si="2"/>
        <v>28869</v>
      </c>
      <c r="K25" s="18">
        <f t="shared" si="3"/>
        <v>27402</v>
      </c>
      <c r="L25" s="17">
        <f t="shared" si="4"/>
        <v>-5.0815753922893094</v>
      </c>
      <c r="M25" s="19">
        <f t="shared" si="5"/>
        <v>14.188003210189764</v>
      </c>
    </row>
    <row r="26" spans="1:13" ht="17.25">
      <c r="A26" s="94"/>
      <c r="B26" s="56"/>
      <c r="C26" s="27" t="s">
        <v>42</v>
      </c>
      <c r="D26" s="14">
        <f>'[2]2014년'!E26</f>
        <v>35145</v>
      </c>
      <c r="E26" s="15">
        <f>'[2]2014년'!P26</f>
        <v>32113</v>
      </c>
      <c r="F26" s="16">
        <f>'[2]2015년'!E26</f>
        <v>25482</v>
      </c>
      <c r="G26" s="17">
        <f t="shared" si="0"/>
        <v>-27.494664959453701</v>
      </c>
      <c r="H26" s="17">
        <f t="shared" si="1"/>
        <v>-20.648958365770881</v>
      </c>
      <c r="I26" s="15">
        <f>'[2]2014년'!D26</f>
        <v>362642</v>
      </c>
      <c r="J26" s="18">
        <f t="shared" si="2"/>
        <v>35145</v>
      </c>
      <c r="K26" s="18">
        <f t="shared" si="3"/>
        <v>25482</v>
      </c>
      <c r="L26" s="17">
        <f t="shared" si="4"/>
        <v>-27.494664959453701</v>
      </c>
      <c r="M26" s="19">
        <f t="shared" si="5"/>
        <v>13.193879928547389</v>
      </c>
    </row>
    <row r="27" spans="1:13" ht="18" thickBot="1">
      <c r="A27" s="95"/>
      <c r="B27" s="100" t="s">
        <v>43</v>
      </c>
      <c r="C27" s="86"/>
      <c r="D27" s="36">
        <f>'[2]2014년'!E27</f>
        <v>0</v>
      </c>
      <c r="E27" s="37">
        <f>'[2]2014년'!P27</f>
        <v>0</v>
      </c>
      <c r="F27" s="38">
        <f>'[2]2015년'!E27</f>
        <v>0</v>
      </c>
      <c r="G27" s="39"/>
      <c r="H27" s="39"/>
      <c r="I27" s="37">
        <f>'[2]2014년'!D27</f>
        <v>0</v>
      </c>
      <c r="J27" s="40">
        <f t="shared" si="2"/>
        <v>0</v>
      </c>
      <c r="K27" s="40">
        <f t="shared" si="3"/>
        <v>0</v>
      </c>
      <c r="L27" s="39"/>
      <c r="M27" s="41">
        <f t="shared" si="5"/>
        <v>0</v>
      </c>
    </row>
    <row r="28" spans="1:13" ht="17.25">
      <c r="A28" s="64"/>
      <c r="B28" s="64"/>
      <c r="C28" s="64" t="s">
        <v>47</v>
      </c>
      <c r="D28" s="65"/>
      <c r="E28" s="65"/>
      <c r="F28" s="66"/>
      <c r="G28" s="64"/>
      <c r="H28" s="67"/>
      <c r="I28" s="66"/>
      <c r="J28" s="68"/>
      <c r="K28" s="66"/>
      <c r="L28" s="43"/>
      <c r="M28" s="43"/>
    </row>
  </sheetData>
  <mergeCells count="21">
    <mergeCell ref="A22:A27"/>
    <mergeCell ref="B22:C22"/>
    <mergeCell ref="B23:C23"/>
    <mergeCell ref="B27:C27"/>
    <mergeCell ref="A10:A15"/>
    <mergeCell ref="B10:C10"/>
    <mergeCell ref="B11:C11"/>
    <mergeCell ref="B14:C14"/>
    <mergeCell ref="B15:C15"/>
    <mergeCell ref="A16:A21"/>
    <mergeCell ref="B16:C16"/>
    <mergeCell ref="B17:C17"/>
    <mergeCell ref="B20:C20"/>
    <mergeCell ref="B21:C21"/>
    <mergeCell ref="A1:M1"/>
    <mergeCell ref="A3:C3"/>
    <mergeCell ref="A4:A9"/>
    <mergeCell ref="B4:C4"/>
    <mergeCell ref="B5:C5"/>
    <mergeCell ref="B8:C8"/>
    <mergeCell ref="B9:C9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201501</vt:lpstr>
      <vt:lpstr>컨화물1월</vt:lpstr>
      <vt:lpstr>'201501'!Print_Area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Koo</cp:lastModifiedBy>
  <cp:lastPrinted>2015-04-07T08:30:38Z</cp:lastPrinted>
  <dcterms:created xsi:type="dcterms:W3CDTF">2015-02-26T23:57:31Z</dcterms:created>
  <dcterms:modified xsi:type="dcterms:W3CDTF">2015-04-07T08:33:33Z</dcterms:modified>
</cp:coreProperties>
</file>