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2050" windowHeight="8400"/>
  </bookViews>
  <sheets>
    <sheet name="2013년" sheetId="1" r:id="rId1"/>
  </sheets>
  <calcPr calcId="125725"/>
</workbook>
</file>

<file path=xl/calcChain.xml><?xml version="1.0" encoding="utf-8"?>
<calcChain xmlns="http://schemas.openxmlformats.org/spreadsheetml/2006/main">
  <c r="D33" i="1"/>
  <c r="D32"/>
  <c r="D31"/>
  <c r="D30"/>
  <c r="D29" s="1"/>
  <c r="P29"/>
  <c r="P28" s="1"/>
  <c r="O29"/>
  <c r="O28" s="1"/>
  <c r="N29"/>
  <c r="M29"/>
  <c r="M28" s="1"/>
  <c r="L29"/>
  <c r="L28" s="1"/>
  <c r="K29"/>
  <c r="K28" s="1"/>
  <c r="J29"/>
  <c r="I29"/>
  <c r="I28" s="1"/>
  <c r="H29"/>
  <c r="H28" s="1"/>
  <c r="G29"/>
  <c r="G28" s="1"/>
  <c r="F29"/>
  <c r="E29"/>
  <c r="E28" s="1"/>
  <c r="N28"/>
  <c r="J28"/>
  <c r="F28"/>
  <c r="D27"/>
  <c r="D26"/>
  <c r="D25"/>
  <c r="D24"/>
  <c r="D23" s="1"/>
  <c r="P23"/>
  <c r="O23"/>
  <c r="O22" s="1"/>
  <c r="N23"/>
  <c r="N22" s="1"/>
  <c r="M23"/>
  <c r="M22" s="1"/>
  <c r="L23"/>
  <c r="K23"/>
  <c r="K22" s="1"/>
  <c r="J23"/>
  <c r="J22" s="1"/>
  <c r="I23"/>
  <c r="I22" s="1"/>
  <c r="H23"/>
  <c r="G23"/>
  <c r="G22" s="1"/>
  <c r="F23"/>
  <c r="F22" s="1"/>
  <c r="E23"/>
  <c r="E22" s="1"/>
  <c r="P22"/>
  <c r="L22"/>
  <c r="H22"/>
  <c r="D21"/>
  <c r="D9" s="1"/>
  <c r="D20"/>
  <c r="D19"/>
  <c r="D18"/>
  <c r="D17" s="1"/>
  <c r="P17"/>
  <c r="P16" s="1"/>
  <c r="O17"/>
  <c r="O16" s="1"/>
  <c r="N17"/>
  <c r="M17"/>
  <c r="M16" s="1"/>
  <c r="L17"/>
  <c r="L16" s="1"/>
  <c r="K17"/>
  <c r="K16" s="1"/>
  <c r="J17"/>
  <c r="I17"/>
  <c r="I16" s="1"/>
  <c r="H17"/>
  <c r="H16" s="1"/>
  <c r="G17"/>
  <c r="G16" s="1"/>
  <c r="F17"/>
  <c r="E17"/>
  <c r="E16" s="1"/>
  <c r="D16" s="1"/>
  <c r="N16"/>
  <c r="J16"/>
  <c r="F16"/>
  <c r="D14"/>
  <c r="D13"/>
  <c r="D7" s="1"/>
  <c r="D12"/>
  <c r="D6" s="1"/>
  <c r="P11"/>
  <c r="O11"/>
  <c r="N11"/>
  <c r="M11"/>
  <c r="L11"/>
  <c r="K11"/>
  <c r="J11"/>
  <c r="I11"/>
  <c r="I10" s="1"/>
  <c r="H11"/>
  <c r="G11"/>
  <c r="F11"/>
  <c r="E11"/>
  <c r="P10"/>
  <c r="O10"/>
  <c r="N10"/>
  <c r="M10"/>
  <c r="L10"/>
  <c r="K10"/>
  <c r="J10"/>
  <c r="H10"/>
  <c r="G10"/>
  <c r="F10"/>
  <c r="E10"/>
  <c r="D10" s="1"/>
  <c r="P9"/>
  <c r="O9"/>
  <c r="N9"/>
  <c r="M9"/>
  <c r="L9"/>
  <c r="K9"/>
  <c r="J9"/>
  <c r="I9"/>
  <c r="H9"/>
  <c r="G9"/>
  <c r="F9"/>
  <c r="E9"/>
  <c r="P8"/>
  <c r="O8"/>
  <c r="N8"/>
  <c r="M8"/>
  <c r="L8"/>
  <c r="K8"/>
  <c r="J8"/>
  <c r="I8"/>
  <c r="H8"/>
  <c r="G8"/>
  <c r="F8"/>
  <c r="E8"/>
  <c r="D8"/>
  <c r="P7"/>
  <c r="O7"/>
  <c r="N7"/>
  <c r="M7"/>
  <c r="L7"/>
  <c r="K7"/>
  <c r="J7"/>
  <c r="I7"/>
  <c r="H7"/>
  <c r="G7"/>
  <c r="F7"/>
  <c r="E7"/>
  <c r="P6"/>
  <c r="P5" s="1"/>
  <c r="P4" s="1"/>
  <c r="O6"/>
  <c r="N6"/>
  <c r="N5" s="1"/>
  <c r="N4" s="1"/>
  <c r="M6"/>
  <c r="M5" s="1"/>
  <c r="M4" s="1"/>
  <c r="L6"/>
  <c r="L5" s="1"/>
  <c r="L4" s="1"/>
  <c r="K6"/>
  <c r="J6"/>
  <c r="J5" s="1"/>
  <c r="J4" s="1"/>
  <c r="I6"/>
  <c r="I5" s="1"/>
  <c r="I4" s="1"/>
  <c r="H6"/>
  <c r="H5" s="1"/>
  <c r="H4" s="1"/>
  <c r="G6"/>
  <c r="F6"/>
  <c r="F5" s="1"/>
  <c r="F4" s="1"/>
  <c r="E6"/>
  <c r="E5" s="1"/>
  <c r="E4" s="1"/>
  <c r="O5"/>
  <c r="O4" s="1"/>
  <c r="K5"/>
  <c r="K4" s="1"/>
  <c r="G5"/>
  <c r="G4" s="1"/>
  <c r="D22" l="1"/>
  <c r="D5"/>
  <c r="D4" s="1"/>
  <c r="D28"/>
  <c r="D11"/>
</calcChain>
</file>

<file path=xl/sharedStrings.xml><?xml version="1.0" encoding="utf-8"?>
<sst xmlns="http://schemas.openxmlformats.org/spreadsheetml/2006/main" count="51" uniqueCount="27">
  <si>
    <t>광양항 컨테이너처리실적(2013)</t>
    <phoneticPr fontId="3" type="noConversion"/>
  </si>
  <si>
    <t>구    분</t>
    <phoneticPr fontId="3" type="noConversion"/>
  </si>
  <si>
    <t>계</t>
    <phoneticPr fontId="3" type="noConversion"/>
  </si>
  <si>
    <t>1월</t>
    <phoneticPr fontId="3" type="noConversion"/>
  </si>
  <si>
    <t>2월</t>
    <phoneticPr fontId="3" type="noConversion"/>
  </si>
  <si>
    <t>3월</t>
    <phoneticPr fontId="3" type="noConversion"/>
  </si>
  <si>
    <t>4월</t>
    <phoneticPr fontId="3" type="noConversion"/>
  </si>
  <si>
    <t>5월</t>
    <phoneticPr fontId="3" type="noConversion"/>
  </si>
  <si>
    <t>6월</t>
    <phoneticPr fontId="3" type="noConversion"/>
  </si>
  <si>
    <t>7월</t>
    <phoneticPr fontId="3" type="noConversion"/>
  </si>
  <si>
    <t>8월</t>
    <phoneticPr fontId="3" type="noConversion"/>
  </si>
  <si>
    <t>9월</t>
    <phoneticPr fontId="3" type="noConversion"/>
  </si>
  <si>
    <t>10월</t>
    <phoneticPr fontId="3" type="noConversion"/>
  </si>
  <si>
    <t>11월</t>
    <phoneticPr fontId="3" type="noConversion"/>
  </si>
  <si>
    <t>12월</t>
    <phoneticPr fontId="3" type="noConversion"/>
  </si>
  <si>
    <t>총 계</t>
    <phoneticPr fontId="3" type="noConversion"/>
  </si>
  <si>
    <t>합 계</t>
    <phoneticPr fontId="3" type="noConversion"/>
  </si>
  <si>
    <t>소 계</t>
    <phoneticPr fontId="3" type="noConversion"/>
  </si>
  <si>
    <t>수입</t>
    <phoneticPr fontId="3" type="noConversion"/>
  </si>
  <si>
    <t>수출</t>
    <phoneticPr fontId="3" type="noConversion"/>
  </si>
  <si>
    <t>T/S</t>
    <phoneticPr fontId="3" type="noConversion"/>
  </si>
  <si>
    <t>연 안</t>
    <phoneticPr fontId="3" type="noConversion"/>
  </si>
  <si>
    <t>HSGT</t>
    <phoneticPr fontId="3" type="noConversion"/>
  </si>
  <si>
    <t>KIT</t>
    <phoneticPr fontId="3" type="noConversion"/>
  </si>
  <si>
    <t>대한통운</t>
    <phoneticPr fontId="3" type="noConversion"/>
  </si>
  <si>
    <t>사포부두</t>
    <phoneticPr fontId="3" type="noConversion"/>
  </si>
  <si>
    <t>(단위: TEU)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</si>
</sst>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0.0%"/>
  </numFmts>
  <fonts count="8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aj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 shrinkToFit="1"/>
    </xf>
    <xf numFmtId="3" fontId="4" fillId="0" borderId="0" xfId="0" applyNumberFormat="1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3" fontId="4" fillId="3" borderId="7" xfId="0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center" vertical="center"/>
    </xf>
    <xf numFmtId="3" fontId="4" fillId="2" borderId="12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3" fontId="4" fillId="0" borderId="15" xfId="0" applyNumberFormat="1" applyFont="1" applyFill="1" applyBorder="1" applyAlignment="1">
      <alignment horizontal="right" vertical="center"/>
    </xf>
    <xf numFmtId="3" fontId="4" fillId="2" borderId="8" xfId="0" applyNumberFormat="1" applyFont="1" applyFill="1" applyBorder="1" applyAlignment="1">
      <alignment horizontal="right" vertical="center" shrinkToFit="1"/>
    </xf>
    <xf numFmtId="3" fontId="4" fillId="2" borderId="12" xfId="0" applyNumberFormat="1" applyFont="1" applyFill="1" applyBorder="1" applyAlignment="1">
      <alignment horizontal="right" vertical="center" shrinkToFit="1"/>
    </xf>
    <xf numFmtId="3" fontId="4" fillId="0" borderId="10" xfId="0" applyNumberFormat="1" applyFont="1" applyFill="1" applyBorder="1" applyAlignment="1">
      <alignment horizontal="right" vertical="center" shrinkToFit="1"/>
    </xf>
    <xf numFmtId="38" fontId="4" fillId="0" borderId="10" xfId="0" applyNumberFormat="1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 shrinkToFit="1"/>
    </xf>
    <xf numFmtId="3" fontId="4" fillId="2" borderId="20" xfId="0" applyNumberFormat="1" applyFont="1" applyFill="1" applyBorder="1" applyAlignment="1">
      <alignment horizontal="right" vertical="center" shrinkToFit="1"/>
    </xf>
    <xf numFmtId="3" fontId="4" fillId="0" borderId="18" xfId="0" applyNumberFormat="1" applyFont="1" applyFill="1" applyBorder="1" applyAlignment="1">
      <alignment horizontal="right" vertical="center" shrinkToFit="1"/>
    </xf>
    <xf numFmtId="3" fontId="4" fillId="0" borderId="18" xfId="0" applyNumberFormat="1" applyFont="1" applyFill="1" applyBorder="1" applyAlignment="1">
      <alignment horizontal="right" vertical="center"/>
    </xf>
    <xf numFmtId="38" fontId="4" fillId="0" borderId="18" xfId="1" applyNumberFormat="1" applyFont="1" applyFill="1" applyBorder="1" applyAlignment="1">
      <alignment horizontal="right" vertical="center"/>
    </xf>
    <xf numFmtId="3" fontId="7" fillId="0" borderId="18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 shrinkToFit="1"/>
    </xf>
    <xf numFmtId="38" fontId="4" fillId="3" borderId="6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3" fontId="7" fillId="0" borderId="10" xfId="1" applyNumberFormat="1" applyFont="1" applyFill="1" applyBorder="1" applyAlignment="1">
      <alignment horizontal="right" vertical="center"/>
    </xf>
    <xf numFmtId="3" fontId="4" fillId="0" borderId="10" xfId="1" applyNumberFormat="1" applyFont="1" applyFill="1" applyBorder="1" applyAlignment="1">
      <alignment horizontal="right" vertical="center"/>
    </xf>
    <xf numFmtId="3" fontId="4" fillId="0" borderId="11" xfId="1" applyNumberFormat="1" applyFont="1" applyFill="1" applyBorder="1" applyAlignment="1">
      <alignment horizontal="right" vertical="center"/>
    </xf>
    <xf numFmtId="38" fontId="4" fillId="0" borderId="18" xfId="0" applyNumberFormat="1" applyFont="1" applyFill="1" applyBorder="1" applyAlignment="1">
      <alignment horizontal="right" vertical="center"/>
    </xf>
    <xf numFmtId="3" fontId="7" fillId="0" borderId="18" xfId="1" applyNumberFormat="1" applyFont="1" applyFill="1" applyBorder="1" applyAlignment="1">
      <alignment horizontal="right" vertical="center"/>
    </xf>
    <xf numFmtId="3" fontId="4" fillId="0" borderId="18" xfId="1" applyNumberFormat="1" applyFont="1" applyFill="1" applyBorder="1" applyAlignment="1">
      <alignment horizontal="right" vertical="center"/>
    </xf>
    <xf numFmtId="3" fontId="4" fillId="0" borderId="19" xfId="1" applyNumberFormat="1" applyFont="1" applyFill="1" applyBorder="1" applyAlignment="1">
      <alignment horizontal="right" vertical="center"/>
    </xf>
    <xf numFmtId="3" fontId="4" fillId="2" borderId="24" xfId="0" applyNumberFormat="1" applyFont="1" applyFill="1" applyBorder="1" applyAlignment="1">
      <alignment horizontal="right" vertical="center" shrinkToFit="1"/>
    </xf>
    <xf numFmtId="3" fontId="4" fillId="3" borderId="22" xfId="0" applyNumberFormat="1" applyFont="1" applyFill="1" applyBorder="1" applyAlignment="1">
      <alignment horizontal="right" vertical="center"/>
    </xf>
    <xf numFmtId="38" fontId="4" fillId="3" borderId="22" xfId="0" applyNumberFormat="1" applyFont="1" applyFill="1" applyBorder="1" applyAlignment="1">
      <alignment horizontal="right" vertical="center"/>
    </xf>
    <xf numFmtId="3" fontId="4" fillId="3" borderId="23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</cellXfs>
  <cellStyles count="7">
    <cellStyle name="백분율" xfId="2" builtinId="5"/>
    <cellStyle name="백분율 2" xfId="3"/>
    <cellStyle name="백분율 3" xfId="4"/>
    <cellStyle name="쉼표 [0]" xfId="1" builtinId="6"/>
    <cellStyle name="쉼표 [0] 2" xfId="5"/>
    <cellStyle name="쉼표 [0] 3" xf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"/>
  <sheetViews>
    <sheetView tabSelected="1" zoomScale="90" zoomScaleNormal="90" workbookViewId="0">
      <pane ySplit="3" topLeftCell="A4" activePane="bottomLeft" state="frozen"/>
      <selection activeCell="L19" sqref="L19"/>
      <selection pane="bottomLeft" activeCell="A3" sqref="A3:C3"/>
    </sheetView>
  </sheetViews>
  <sheetFormatPr defaultColWidth="8.88671875" defaultRowHeight="16.5"/>
  <cols>
    <col min="1" max="1" width="2.88671875" style="1" customWidth="1"/>
    <col min="2" max="2" width="1.5546875" style="1" customWidth="1"/>
    <col min="3" max="3" width="5.77734375" style="1" customWidth="1"/>
    <col min="4" max="4" width="9.44140625" style="45" bestFit="1" customWidth="1"/>
    <col min="5" max="13" width="8.88671875" style="1" customWidth="1"/>
    <col min="14" max="14" width="8.88671875" style="46" customWidth="1"/>
    <col min="15" max="16" width="8.88671875" style="1" customWidth="1"/>
    <col min="17" max="17" width="9.109375" style="1" customWidth="1"/>
    <col min="18" max="16384" width="8.88671875" style="1"/>
  </cols>
  <sheetData>
    <row r="1" spans="1:18" ht="31.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ht="17.25" thickBot="1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7" t="s">
        <v>26</v>
      </c>
    </row>
    <row r="3" spans="1:18" ht="30" customHeight="1" thickBot="1">
      <c r="A3" s="49" t="s">
        <v>1</v>
      </c>
      <c r="B3" s="50"/>
      <c r="C3" s="51"/>
      <c r="D3" s="4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6" t="s">
        <v>12</v>
      </c>
      <c r="O3" s="5" t="s">
        <v>13</v>
      </c>
      <c r="P3" s="7" t="s">
        <v>14</v>
      </c>
    </row>
    <row r="4" spans="1:18" ht="30" customHeight="1">
      <c r="A4" s="52" t="s">
        <v>15</v>
      </c>
      <c r="B4" s="55" t="s">
        <v>16</v>
      </c>
      <c r="C4" s="56"/>
      <c r="D4" s="8">
        <f>D5+D9</f>
        <v>2284835</v>
      </c>
      <c r="E4" s="9">
        <f>E5+E9</f>
        <v>174366</v>
      </c>
      <c r="F4" s="9">
        <f t="shared" ref="F4:P4" si="0">F5+F9</f>
        <v>161115</v>
      </c>
      <c r="G4" s="9">
        <f>G5+G9</f>
        <v>202446</v>
      </c>
      <c r="H4" s="9">
        <f>H5+H9</f>
        <v>176170</v>
      </c>
      <c r="I4" s="9">
        <f>I5+I9</f>
        <v>190991</v>
      </c>
      <c r="J4" s="9">
        <f>J5+J9</f>
        <v>188138</v>
      </c>
      <c r="K4" s="9">
        <f t="shared" si="0"/>
        <v>189798</v>
      </c>
      <c r="L4" s="9">
        <f t="shared" si="0"/>
        <v>198132</v>
      </c>
      <c r="M4" s="9">
        <f>M5+M9</f>
        <v>182967</v>
      </c>
      <c r="N4" s="9">
        <f t="shared" si="0"/>
        <v>212310</v>
      </c>
      <c r="O4" s="9">
        <f t="shared" si="0"/>
        <v>186401</v>
      </c>
      <c r="P4" s="10">
        <f t="shared" si="0"/>
        <v>222001</v>
      </c>
      <c r="Q4" s="3"/>
      <c r="R4" s="11"/>
    </row>
    <row r="5" spans="1:18" ht="30" customHeight="1">
      <c r="A5" s="53"/>
      <c r="B5" s="57" t="s">
        <v>17</v>
      </c>
      <c r="C5" s="58"/>
      <c r="D5" s="12">
        <f>SUM(D6:D8)</f>
        <v>2284535</v>
      </c>
      <c r="E5" s="13">
        <f>SUM(E6:E8)</f>
        <v>174366</v>
      </c>
      <c r="F5" s="13">
        <f>SUM(F6:F8)</f>
        <v>160815</v>
      </c>
      <c r="G5" s="13">
        <f t="shared" ref="G5:P5" si="1">SUM(G6:G8)</f>
        <v>202446</v>
      </c>
      <c r="H5" s="13">
        <f t="shared" si="1"/>
        <v>176170</v>
      </c>
      <c r="I5" s="13">
        <f t="shared" si="1"/>
        <v>190991</v>
      </c>
      <c r="J5" s="13">
        <f>SUM(J6:J8)</f>
        <v>188138</v>
      </c>
      <c r="K5" s="13">
        <f t="shared" si="1"/>
        <v>189798</v>
      </c>
      <c r="L5" s="13">
        <f t="shared" si="1"/>
        <v>198132</v>
      </c>
      <c r="M5" s="13">
        <f>SUM(M6:M8)</f>
        <v>182967</v>
      </c>
      <c r="N5" s="13">
        <f t="shared" si="1"/>
        <v>212310</v>
      </c>
      <c r="O5" s="13">
        <f t="shared" si="1"/>
        <v>186401</v>
      </c>
      <c r="P5" s="14">
        <f t="shared" si="1"/>
        <v>222001</v>
      </c>
      <c r="R5" s="11"/>
    </row>
    <row r="6" spans="1:18" ht="30" customHeight="1">
      <c r="A6" s="53"/>
      <c r="B6" s="15"/>
      <c r="C6" s="16" t="s">
        <v>18</v>
      </c>
      <c r="D6" s="12">
        <f t="shared" ref="D6:P9" si="2">D12+D18+D24+D30</f>
        <v>859999</v>
      </c>
      <c r="E6" s="13">
        <f t="shared" si="2"/>
        <v>66057</v>
      </c>
      <c r="F6" s="13">
        <f t="shared" si="2"/>
        <v>63125</v>
      </c>
      <c r="G6" s="13">
        <f>G12+G18+G24</f>
        <v>79756</v>
      </c>
      <c r="H6" s="13">
        <f>H12+H18+H24+H30</f>
        <v>70069</v>
      </c>
      <c r="I6" s="13">
        <f t="shared" si="2"/>
        <v>72988</v>
      </c>
      <c r="J6" s="13">
        <f t="shared" si="2"/>
        <v>66752</v>
      </c>
      <c r="K6" s="13">
        <f t="shared" si="2"/>
        <v>68671</v>
      </c>
      <c r="L6" s="13">
        <f t="shared" si="2"/>
        <v>76763</v>
      </c>
      <c r="M6" s="13">
        <f t="shared" si="2"/>
        <v>63974</v>
      </c>
      <c r="N6" s="13">
        <f t="shared" si="2"/>
        <v>78809</v>
      </c>
      <c r="O6" s="13">
        <f t="shared" si="2"/>
        <v>66354</v>
      </c>
      <c r="P6" s="14">
        <f t="shared" si="2"/>
        <v>86681</v>
      </c>
      <c r="Q6" s="3"/>
      <c r="R6" s="11"/>
    </row>
    <row r="7" spans="1:18" ht="30" customHeight="1">
      <c r="A7" s="53"/>
      <c r="B7" s="15"/>
      <c r="C7" s="16" t="s">
        <v>19</v>
      </c>
      <c r="D7" s="12">
        <f t="shared" si="2"/>
        <v>888063</v>
      </c>
      <c r="E7" s="13">
        <f t="shared" si="2"/>
        <v>71939</v>
      </c>
      <c r="F7" s="13">
        <f t="shared" si="2"/>
        <v>63253</v>
      </c>
      <c r="G7" s="13">
        <f t="shared" si="2"/>
        <v>80676</v>
      </c>
      <c r="H7" s="13">
        <f t="shared" si="2"/>
        <v>70003</v>
      </c>
      <c r="I7" s="13">
        <f t="shared" si="2"/>
        <v>77862</v>
      </c>
      <c r="J7" s="13">
        <f t="shared" si="2"/>
        <v>74154</v>
      </c>
      <c r="K7" s="13">
        <f t="shared" si="2"/>
        <v>70349</v>
      </c>
      <c r="L7" s="13">
        <f t="shared" si="2"/>
        <v>75714</v>
      </c>
      <c r="M7" s="13">
        <f t="shared" si="2"/>
        <v>71649</v>
      </c>
      <c r="N7" s="13">
        <f t="shared" si="2"/>
        <v>77893</v>
      </c>
      <c r="O7" s="13">
        <f t="shared" si="2"/>
        <v>72878</v>
      </c>
      <c r="P7" s="14">
        <f t="shared" si="2"/>
        <v>81693</v>
      </c>
      <c r="Q7" s="3"/>
      <c r="R7" s="11"/>
    </row>
    <row r="8" spans="1:18" ht="30" customHeight="1">
      <c r="A8" s="53"/>
      <c r="B8" s="15"/>
      <c r="C8" s="16" t="s">
        <v>20</v>
      </c>
      <c r="D8" s="12">
        <f t="shared" si="2"/>
        <v>536473</v>
      </c>
      <c r="E8" s="13">
        <f t="shared" si="2"/>
        <v>36370</v>
      </c>
      <c r="F8" s="13">
        <f t="shared" si="2"/>
        <v>34437</v>
      </c>
      <c r="G8" s="13">
        <f t="shared" si="2"/>
        <v>42014</v>
      </c>
      <c r="H8" s="13">
        <f t="shared" si="2"/>
        <v>36098</v>
      </c>
      <c r="I8" s="13">
        <f t="shared" si="2"/>
        <v>40141</v>
      </c>
      <c r="J8" s="13">
        <f t="shared" si="2"/>
        <v>47232</v>
      </c>
      <c r="K8" s="13">
        <f t="shared" si="2"/>
        <v>50778</v>
      </c>
      <c r="L8" s="13">
        <f t="shared" si="2"/>
        <v>45655</v>
      </c>
      <c r="M8" s="13">
        <f t="shared" si="2"/>
        <v>47344</v>
      </c>
      <c r="N8" s="13">
        <f t="shared" si="2"/>
        <v>55608</v>
      </c>
      <c r="O8" s="13">
        <f t="shared" si="2"/>
        <v>47169</v>
      </c>
      <c r="P8" s="14">
        <f t="shared" si="2"/>
        <v>53627</v>
      </c>
      <c r="R8" s="11"/>
    </row>
    <row r="9" spans="1:18" ht="30" customHeight="1" thickBot="1">
      <c r="A9" s="54"/>
      <c r="B9" s="59" t="s">
        <v>21</v>
      </c>
      <c r="C9" s="60"/>
      <c r="D9" s="17">
        <f t="shared" si="2"/>
        <v>300</v>
      </c>
      <c r="E9" s="18">
        <f t="shared" si="2"/>
        <v>0</v>
      </c>
      <c r="F9" s="18">
        <f t="shared" si="2"/>
        <v>300</v>
      </c>
      <c r="G9" s="18">
        <f t="shared" si="2"/>
        <v>0</v>
      </c>
      <c r="H9" s="18">
        <f t="shared" si="2"/>
        <v>0</v>
      </c>
      <c r="I9" s="18">
        <f t="shared" si="2"/>
        <v>0</v>
      </c>
      <c r="J9" s="18">
        <f t="shared" si="2"/>
        <v>0</v>
      </c>
      <c r="K9" s="18">
        <f t="shared" si="2"/>
        <v>0</v>
      </c>
      <c r="L9" s="18">
        <f t="shared" si="2"/>
        <v>0</v>
      </c>
      <c r="M9" s="18">
        <f t="shared" si="2"/>
        <v>0</v>
      </c>
      <c r="N9" s="18">
        <f t="shared" si="2"/>
        <v>0</v>
      </c>
      <c r="O9" s="18">
        <f t="shared" si="2"/>
        <v>0</v>
      </c>
      <c r="P9" s="19">
        <f t="shared" si="2"/>
        <v>0</v>
      </c>
      <c r="R9" s="11"/>
    </row>
    <row r="10" spans="1:18" ht="30" customHeight="1">
      <c r="A10" s="52" t="s">
        <v>22</v>
      </c>
      <c r="B10" s="55" t="s">
        <v>16</v>
      </c>
      <c r="C10" s="56"/>
      <c r="D10" s="20">
        <f t="shared" ref="D10:D16" si="3">SUM(E10:P10)</f>
        <v>634916</v>
      </c>
      <c r="E10" s="9">
        <f>E11+E15</f>
        <v>52942</v>
      </c>
      <c r="F10" s="9">
        <f>F11+F15</f>
        <v>46690</v>
      </c>
      <c r="G10" s="9">
        <f>G11+G15</f>
        <v>57621</v>
      </c>
      <c r="H10" s="9">
        <f>H11+H15</f>
        <v>53684</v>
      </c>
      <c r="I10" s="9">
        <f>I11+I15</f>
        <v>53544</v>
      </c>
      <c r="J10" s="9">
        <f t="shared" ref="J10:P10" si="4">J11+J15</f>
        <v>51464</v>
      </c>
      <c r="K10" s="9">
        <f t="shared" si="4"/>
        <v>53467</v>
      </c>
      <c r="L10" s="9">
        <f t="shared" si="4"/>
        <v>58396</v>
      </c>
      <c r="M10" s="9">
        <f>M11+M15</f>
        <v>49286</v>
      </c>
      <c r="N10" s="9">
        <f t="shared" si="4"/>
        <v>52146</v>
      </c>
      <c r="O10" s="9">
        <f t="shared" si="4"/>
        <v>48884</v>
      </c>
      <c r="P10" s="10">
        <f t="shared" si="4"/>
        <v>56792</v>
      </c>
    </row>
    <row r="11" spans="1:18" ht="30" customHeight="1">
      <c r="A11" s="53"/>
      <c r="B11" s="57" t="s">
        <v>17</v>
      </c>
      <c r="C11" s="58"/>
      <c r="D11" s="21">
        <f t="shared" si="3"/>
        <v>634616</v>
      </c>
      <c r="E11" s="13">
        <f>SUM(E12:E14)</f>
        <v>52942</v>
      </c>
      <c r="F11" s="13">
        <f t="shared" ref="F11:P11" si="5">SUM(F12:F14)</f>
        <v>46390</v>
      </c>
      <c r="G11" s="13">
        <f t="shared" si="5"/>
        <v>57621</v>
      </c>
      <c r="H11" s="13">
        <f t="shared" si="5"/>
        <v>53684</v>
      </c>
      <c r="I11" s="13">
        <f t="shared" si="5"/>
        <v>53544</v>
      </c>
      <c r="J11" s="13">
        <f t="shared" si="5"/>
        <v>51464</v>
      </c>
      <c r="K11" s="13">
        <f t="shared" si="5"/>
        <v>53467</v>
      </c>
      <c r="L11" s="13">
        <f t="shared" si="5"/>
        <v>58396</v>
      </c>
      <c r="M11" s="13">
        <f t="shared" si="5"/>
        <v>49286</v>
      </c>
      <c r="N11" s="13">
        <f t="shared" si="5"/>
        <v>52146</v>
      </c>
      <c r="O11" s="13">
        <f t="shared" si="5"/>
        <v>48884</v>
      </c>
      <c r="P11" s="14">
        <f t="shared" si="5"/>
        <v>56792</v>
      </c>
    </row>
    <row r="12" spans="1:18" ht="30" customHeight="1">
      <c r="A12" s="53"/>
      <c r="B12" s="15"/>
      <c r="C12" s="16" t="s">
        <v>18</v>
      </c>
      <c r="D12" s="21">
        <f t="shared" si="3"/>
        <v>244018</v>
      </c>
      <c r="E12" s="22">
        <v>19032</v>
      </c>
      <c r="F12" s="13">
        <v>18997</v>
      </c>
      <c r="G12" s="22">
        <v>22183</v>
      </c>
      <c r="H12" s="22">
        <v>21842</v>
      </c>
      <c r="I12" s="23">
        <v>21015</v>
      </c>
      <c r="J12" s="22">
        <v>18341</v>
      </c>
      <c r="K12" s="22">
        <v>18982</v>
      </c>
      <c r="L12" s="13">
        <v>22292</v>
      </c>
      <c r="M12" s="13">
        <v>19742</v>
      </c>
      <c r="N12" s="24">
        <v>19512</v>
      </c>
      <c r="O12" s="22">
        <v>18290</v>
      </c>
      <c r="P12" s="25">
        <v>23790</v>
      </c>
    </row>
    <row r="13" spans="1:18" ht="30" customHeight="1">
      <c r="A13" s="53"/>
      <c r="B13" s="15"/>
      <c r="C13" s="16" t="s">
        <v>19</v>
      </c>
      <c r="D13" s="21">
        <f t="shared" si="3"/>
        <v>224156</v>
      </c>
      <c r="E13" s="22">
        <v>20363</v>
      </c>
      <c r="F13" s="13">
        <v>16673</v>
      </c>
      <c r="G13" s="22">
        <v>20895</v>
      </c>
      <c r="H13" s="22">
        <v>18023</v>
      </c>
      <c r="I13" s="23">
        <v>21679</v>
      </c>
      <c r="J13" s="22">
        <v>17680</v>
      </c>
      <c r="K13" s="22">
        <v>17217</v>
      </c>
      <c r="L13" s="13">
        <v>20873</v>
      </c>
      <c r="M13" s="13">
        <v>17137</v>
      </c>
      <c r="N13" s="24">
        <v>19640</v>
      </c>
      <c r="O13" s="22">
        <v>17789</v>
      </c>
      <c r="P13" s="25">
        <v>16187</v>
      </c>
    </row>
    <row r="14" spans="1:18" ht="30" customHeight="1">
      <c r="A14" s="53"/>
      <c r="B14" s="15"/>
      <c r="C14" s="16" t="s">
        <v>20</v>
      </c>
      <c r="D14" s="21">
        <f t="shared" si="3"/>
        <v>166442</v>
      </c>
      <c r="E14" s="22">
        <v>13547</v>
      </c>
      <c r="F14" s="13">
        <v>10720</v>
      </c>
      <c r="G14" s="22">
        <v>14543</v>
      </c>
      <c r="H14" s="22">
        <v>13819</v>
      </c>
      <c r="I14" s="23">
        <v>10850</v>
      </c>
      <c r="J14" s="22">
        <v>15443</v>
      </c>
      <c r="K14" s="22">
        <v>17268</v>
      </c>
      <c r="L14" s="13">
        <v>15231</v>
      </c>
      <c r="M14" s="13">
        <v>12407</v>
      </c>
      <c r="N14" s="24">
        <v>12994</v>
      </c>
      <c r="O14" s="22">
        <v>12805</v>
      </c>
      <c r="P14" s="25">
        <v>16815</v>
      </c>
    </row>
    <row r="15" spans="1:18" ht="30" customHeight="1" thickBot="1">
      <c r="A15" s="61"/>
      <c r="B15" s="62" t="s">
        <v>21</v>
      </c>
      <c r="C15" s="63"/>
      <c r="D15" s="26">
        <v>300</v>
      </c>
      <c r="E15" s="27">
        <v>0</v>
      </c>
      <c r="F15" s="28">
        <v>300</v>
      </c>
      <c r="G15" s="27">
        <v>0</v>
      </c>
      <c r="H15" s="27">
        <v>0</v>
      </c>
      <c r="I15" s="29">
        <v>0</v>
      </c>
      <c r="J15" s="27">
        <v>0</v>
      </c>
      <c r="K15" s="27">
        <v>0</v>
      </c>
      <c r="L15" s="28">
        <v>0</v>
      </c>
      <c r="M15" s="28">
        <v>0</v>
      </c>
      <c r="N15" s="30">
        <v>0</v>
      </c>
      <c r="O15" s="27">
        <v>0</v>
      </c>
      <c r="P15" s="31">
        <v>0</v>
      </c>
    </row>
    <row r="16" spans="1:18" ht="30" customHeight="1">
      <c r="A16" s="52" t="s">
        <v>23</v>
      </c>
      <c r="B16" s="55" t="s">
        <v>16</v>
      </c>
      <c r="C16" s="56"/>
      <c r="D16" s="20">
        <f t="shared" si="3"/>
        <v>747445</v>
      </c>
      <c r="E16" s="9">
        <f>E17+E21</f>
        <v>55439</v>
      </c>
      <c r="F16" s="9">
        <f t="shared" ref="F16:P16" si="6">F17+F21</f>
        <v>51434</v>
      </c>
      <c r="G16" s="9">
        <f t="shared" si="6"/>
        <v>64846</v>
      </c>
      <c r="H16" s="9">
        <f t="shared" si="6"/>
        <v>61270</v>
      </c>
      <c r="I16" s="32">
        <f t="shared" si="6"/>
        <v>60693</v>
      </c>
      <c r="J16" s="9">
        <f t="shared" si="6"/>
        <v>62404</v>
      </c>
      <c r="K16" s="9">
        <f t="shared" si="6"/>
        <v>64223</v>
      </c>
      <c r="L16" s="9">
        <f t="shared" si="6"/>
        <v>63505</v>
      </c>
      <c r="M16" s="9">
        <f>M17+M21</f>
        <v>60946</v>
      </c>
      <c r="N16" s="9">
        <f t="shared" si="6"/>
        <v>67883</v>
      </c>
      <c r="O16" s="9">
        <f t="shared" si="6"/>
        <v>61898</v>
      </c>
      <c r="P16" s="10">
        <f t="shared" si="6"/>
        <v>72904</v>
      </c>
      <c r="Q16" s="11"/>
    </row>
    <row r="17" spans="1:17" ht="30" customHeight="1">
      <c r="A17" s="53"/>
      <c r="B17" s="57" t="s">
        <v>17</v>
      </c>
      <c r="C17" s="58"/>
      <c r="D17" s="21">
        <f>SUM(D18:D20)</f>
        <v>747445</v>
      </c>
      <c r="E17" s="13">
        <f>E18+E19+E20</f>
        <v>55439</v>
      </c>
      <c r="F17" s="13">
        <f t="shared" ref="F17:P17" si="7">F18+F19+F20</f>
        <v>51434</v>
      </c>
      <c r="G17" s="13">
        <f t="shared" si="7"/>
        <v>64846</v>
      </c>
      <c r="H17" s="13">
        <f t="shared" si="7"/>
        <v>61270</v>
      </c>
      <c r="I17" s="13">
        <f t="shared" si="7"/>
        <v>60693</v>
      </c>
      <c r="J17" s="13">
        <f t="shared" si="7"/>
        <v>62404</v>
      </c>
      <c r="K17" s="13">
        <f t="shared" si="7"/>
        <v>64223</v>
      </c>
      <c r="L17" s="13">
        <f t="shared" si="7"/>
        <v>63505</v>
      </c>
      <c r="M17" s="13">
        <f t="shared" si="7"/>
        <v>60946</v>
      </c>
      <c r="N17" s="13">
        <f t="shared" si="7"/>
        <v>67883</v>
      </c>
      <c r="O17" s="13">
        <f t="shared" si="7"/>
        <v>61898</v>
      </c>
      <c r="P17" s="14">
        <f t="shared" si="7"/>
        <v>72904</v>
      </c>
      <c r="Q17" s="11"/>
    </row>
    <row r="18" spans="1:17" ht="30" customHeight="1">
      <c r="A18" s="53"/>
      <c r="B18" s="15"/>
      <c r="C18" s="16" t="s">
        <v>18</v>
      </c>
      <c r="D18" s="21">
        <f>SUM(E18:P18)</f>
        <v>352421</v>
      </c>
      <c r="E18" s="13">
        <v>27930</v>
      </c>
      <c r="F18" s="13">
        <v>26232</v>
      </c>
      <c r="G18" s="13">
        <v>30171</v>
      </c>
      <c r="H18" s="13">
        <v>29063</v>
      </c>
      <c r="I18" s="23">
        <v>28111</v>
      </c>
      <c r="J18" s="13">
        <v>28063</v>
      </c>
      <c r="K18" s="13">
        <v>30827</v>
      </c>
      <c r="L18" s="13">
        <v>31290</v>
      </c>
      <c r="M18" s="13">
        <v>26812</v>
      </c>
      <c r="N18" s="13">
        <v>31964</v>
      </c>
      <c r="O18" s="13">
        <v>27768</v>
      </c>
      <c r="P18" s="14">
        <v>34190</v>
      </c>
      <c r="Q18" s="11"/>
    </row>
    <row r="19" spans="1:17" ht="30" customHeight="1">
      <c r="A19" s="53"/>
      <c r="B19" s="15"/>
      <c r="C19" s="16" t="s">
        <v>19</v>
      </c>
      <c r="D19" s="21">
        <f t="shared" ref="D19:D20" si="8">SUM(E19:P19)</f>
        <v>349934</v>
      </c>
      <c r="E19" s="13">
        <v>24886</v>
      </c>
      <c r="F19" s="13">
        <v>23950</v>
      </c>
      <c r="G19" s="13">
        <v>30946</v>
      </c>
      <c r="H19" s="13">
        <v>27585</v>
      </c>
      <c r="I19" s="23">
        <v>29901</v>
      </c>
      <c r="J19" s="13">
        <v>30648</v>
      </c>
      <c r="K19" s="13">
        <v>27001</v>
      </c>
      <c r="L19" s="13">
        <v>29929</v>
      </c>
      <c r="M19" s="13">
        <v>31643</v>
      </c>
      <c r="N19" s="24">
        <v>29611</v>
      </c>
      <c r="O19" s="13">
        <v>31777</v>
      </c>
      <c r="P19" s="14">
        <v>32057</v>
      </c>
      <c r="Q19" s="11"/>
    </row>
    <row r="20" spans="1:17" ht="30" customHeight="1">
      <c r="A20" s="53"/>
      <c r="B20" s="15"/>
      <c r="C20" s="16" t="s">
        <v>20</v>
      </c>
      <c r="D20" s="21">
        <f t="shared" si="8"/>
        <v>45090</v>
      </c>
      <c r="E20" s="13">
        <v>2623</v>
      </c>
      <c r="F20" s="13">
        <v>1252</v>
      </c>
      <c r="G20" s="13">
        <v>3729</v>
      </c>
      <c r="H20" s="13">
        <v>4622</v>
      </c>
      <c r="I20" s="23">
        <v>2681</v>
      </c>
      <c r="J20" s="13">
        <v>3693</v>
      </c>
      <c r="K20" s="13">
        <v>6395</v>
      </c>
      <c r="L20" s="13">
        <v>2286</v>
      </c>
      <c r="M20" s="13">
        <v>2491</v>
      </c>
      <c r="N20" s="24">
        <v>6308</v>
      </c>
      <c r="O20" s="13">
        <v>2353</v>
      </c>
      <c r="P20" s="14">
        <v>6657</v>
      </c>
      <c r="Q20" s="11"/>
    </row>
    <row r="21" spans="1:17" ht="30" customHeight="1" thickBot="1">
      <c r="A21" s="61"/>
      <c r="B21" s="62" t="s">
        <v>21</v>
      </c>
      <c r="C21" s="63"/>
      <c r="D21" s="26">
        <f>SUM(E21:P21)</f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30">
        <v>0</v>
      </c>
      <c r="O21" s="28"/>
      <c r="P21" s="33">
        <v>0</v>
      </c>
      <c r="Q21" s="11"/>
    </row>
    <row r="22" spans="1:17" ht="30" customHeight="1">
      <c r="A22" s="52" t="s">
        <v>24</v>
      </c>
      <c r="B22" s="55" t="s">
        <v>16</v>
      </c>
      <c r="C22" s="56"/>
      <c r="D22" s="20">
        <f>SUM(E22:P22)</f>
        <v>902077</v>
      </c>
      <c r="E22" s="9">
        <f>E23+E27</f>
        <v>65647</v>
      </c>
      <c r="F22" s="9">
        <f>F23+F27</f>
        <v>62991</v>
      </c>
      <c r="G22" s="9">
        <f>G23+G27</f>
        <v>79920</v>
      </c>
      <c r="H22" s="9">
        <f t="shared" ref="H22:P22" si="9">H23+H27</f>
        <v>61216</v>
      </c>
      <c r="I22" s="32">
        <f>I23+I27</f>
        <v>76754</v>
      </c>
      <c r="J22" s="9">
        <f t="shared" si="9"/>
        <v>74270</v>
      </c>
      <c r="K22" s="9">
        <f t="shared" si="9"/>
        <v>72108</v>
      </c>
      <c r="L22" s="9">
        <f t="shared" si="9"/>
        <v>76231</v>
      </c>
      <c r="M22" s="9">
        <f>M23+M27</f>
        <v>72735</v>
      </c>
      <c r="N22" s="9">
        <f t="shared" si="9"/>
        <v>92281</v>
      </c>
      <c r="O22" s="9">
        <f t="shared" si="9"/>
        <v>75619</v>
      </c>
      <c r="P22" s="10">
        <f t="shared" si="9"/>
        <v>92305</v>
      </c>
      <c r="Q22" s="11"/>
    </row>
    <row r="23" spans="1:17" ht="30" customHeight="1">
      <c r="A23" s="53"/>
      <c r="B23" s="57" t="s">
        <v>17</v>
      </c>
      <c r="C23" s="58"/>
      <c r="D23" s="21">
        <f>SUM(D24:D26)</f>
        <v>902077</v>
      </c>
      <c r="E23" s="13">
        <f>E24+E25+E26</f>
        <v>65647</v>
      </c>
      <c r="F23" s="13">
        <f t="shared" ref="F23:P23" si="10">F24+F25+F26</f>
        <v>62991</v>
      </c>
      <c r="G23" s="13">
        <f t="shared" si="10"/>
        <v>79920</v>
      </c>
      <c r="H23" s="13">
        <f t="shared" si="10"/>
        <v>61216</v>
      </c>
      <c r="I23" s="13">
        <f t="shared" si="10"/>
        <v>76754</v>
      </c>
      <c r="J23" s="13">
        <f t="shared" si="10"/>
        <v>74270</v>
      </c>
      <c r="K23" s="13">
        <f t="shared" si="10"/>
        <v>72108</v>
      </c>
      <c r="L23" s="13">
        <f t="shared" si="10"/>
        <v>76231</v>
      </c>
      <c r="M23" s="13">
        <f t="shared" si="10"/>
        <v>72735</v>
      </c>
      <c r="N23" s="13">
        <f t="shared" si="10"/>
        <v>92281</v>
      </c>
      <c r="O23" s="13">
        <f t="shared" si="10"/>
        <v>75619</v>
      </c>
      <c r="P23" s="14">
        <f t="shared" si="10"/>
        <v>92305</v>
      </c>
      <c r="Q23" s="11"/>
    </row>
    <row r="24" spans="1:17" ht="30" customHeight="1">
      <c r="A24" s="53"/>
      <c r="B24" s="15"/>
      <c r="C24" s="16" t="s">
        <v>18</v>
      </c>
      <c r="D24" s="21">
        <f>SUM(E24:P24)</f>
        <v>263560</v>
      </c>
      <c r="E24" s="13">
        <v>19095</v>
      </c>
      <c r="F24" s="13">
        <v>17896</v>
      </c>
      <c r="G24" s="13">
        <v>27402</v>
      </c>
      <c r="H24" s="13">
        <v>19164</v>
      </c>
      <c r="I24" s="23">
        <v>23862</v>
      </c>
      <c r="J24" s="13">
        <v>20348</v>
      </c>
      <c r="K24" s="13">
        <v>18862</v>
      </c>
      <c r="L24" s="13">
        <v>23181</v>
      </c>
      <c r="M24" s="13">
        <v>17420</v>
      </c>
      <c r="N24" s="34">
        <v>27333</v>
      </c>
      <c r="O24" s="35">
        <v>20296</v>
      </c>
      <c r="P24" s="36">
        <v>28701</v>
      </c>
      <c r="Q24" s="11"/>
    </row>
    <row r="25" spans="1:17" ht="30" customHeight="1">
      <c r="A25" s="53"/>
      <c r="B25" s="15"/>
      <c r="C25" s="16" t="s">
        <v>19</v>
      </c>
      <c r="D25" s="21">
        <f t="shared" ref="D25:D26" si="11">SUM(E25:P25)</f>
        <v>313576</v>
      </c>
      <c r="E25" s="13">
        <v>26352</v>
      </c>
      <c r="F25" s="13">
        <v>22630</v>
      </c>
      <c r="G25" s="13">
        <v>28776</v>
      </c>
      <c r="H25" s="13">
        <v>24395</v>
      </c>
      <c r="I25" s="23">
        <v>26282</v>
      </c>
      <c r="J25" s="13">
        <v>25826</v>
      </c>
      <c r="K25" s="13">
        <v>26131</v>
      </c>
      <c r="L25" s="13">
        <v>24912</v>
      </c>
      <c r="M25" s="13">
        <v>22869</v>
      </c>
      <c r="N25" s="34">
        <v>28642</v>
      </c>
      <c r="O25" s="35">
        <v>23312</v>
      </c>
      <c r="P25" s="36">
        <v>33449</v>
      </c>
      <c r="Q25" s="11"/>
    </row>
    <row r="26" spans="1:17" ht="30" customHeight="1">
      <c r="A26" s="53"/>
      <c r="B26" s="15"/>
      <c r="C26" s="16" t="s">
        <v>20</v>
      </c>
      <c r="D26" s="21">
        <f t="shared" si="11"/>
        <v>324941</v>
      </c>
      <c r="E26" s="13">
        <v>20200</v>
      </c>
      <c r="F26" s="13">
        <v>22465</v>
      </c>
      <c r="G26" s="13">
        <v>23742</v>
      </c>
      <c r="H26" s="13">
        <v>17657</v>
      </c>
      <c r="I26" s="23">
        <v>26610</v>
      </c>
      <c r="J26" s="13">
        <v>28096</v>
      </c>
      <c r="K26" s="13">
        <v>27115</v>
      </c>
      <c r="L26" s="13">
        <v>28138</v>
      </c>
      <c r="M26" s="13">
        <v>32446</v>
      </c>
      <c r="N26" s="34">
        <v>36306</v>
      </c>
      <c r="O26" s="35">
        <v>32011</v>
      </c>
      <c r="P26" s="36">
        <v>30155</v>
      </c>
      <c r="Q26" s="11"/>
    </row>
    <row r="27" spans="1:17" ht="30" customHeight="1" thickBot="1">
      <c r="A27" s="61"/>
      <c r="B27" s="62" t="s">
        <v>21</v>
      </c>
      <c r="C27" s="63"/>
      <c r="D27" s="26">
        <f>SUM(E27:P27)</f>
        <v>0</v>
      </c>
      <c r="E27" s="28">
        <v>0</v>
      </c>
      <c r="F27" s="28">
        <v>0</v>
      </c>
      <c r="G27" s="28">
        <v>0</v>
      </c>
      <c r="H27" s="28">
        <v>0</v>
      </c>
      <c r="I27" s="37">
        <v>0</v>
      </c>
      <c r="J27" s="28">
        <v>0</v>
      </c>
      <c r="K27" s="28">
        <v>0</v>
      </c>
      <c r="L27" s="28">
        <v>0</v>
      </c>
      <c r="M27" s="28">
        <v>0</v>
      </c>
      <c r="N27" s="38">
        <v>0</v>
      </c>
      <c r="O27" s="39">
        <v>0</v>
      </c>
      <c r="P27" s="40">
        <v>0</v>
      </c>
      <c r="Q27" s="11"/>
    </row>
    <row r="28" spans="1:17" ht="30" customHeight="1">
      <c r="A28" s="64" t="s">
        <v>25</v>
      </c>
      <c r="B28" s="65" t="s">
        <v>16</v>
      </c>
      <c r="C28" s="66"/>
      <c r="D28" s="41">
        <f>SUM(E28:P28)</f>
        <v>397</v>
      </c>
      <c r="E28" s="42">
        <f>E29</f>
        <v>338</v>
      </c>
      <c r="F28" s="42">
        <f>F29</f>
        <v>0</v>
      </c>
      <c r="G28" s="42">
        <f t="shared" ref="G28:P28" si="12">G29+G33</f>
        <v>59</v>
      </c>
      <c r="H28" s="42">
        <f t="shared" si="12"/>
        <v>0</v>
      </c>
      <c r="I28" s="43">
        <f>I29+I33</f>
        <v>0</v>
      </c>
      <c r="J28" s="42">
        <f t="shared" si="12"/>
        <v>0</v>
      </c>
      <c r="K28" s="42">
        <f t="shared" si="12"/>
        <v>0</v>
      </c>
      <c r="L28" s="42">
        <f t="shared" si="12"/>
        <v>0</v>
      </c>
      <c r="M28" s="42">
        <f>M29+M33</f>
        <v>0</v>
      </c>
      <c r="N28" s="42">
        <f t="shared" si="12"/>
        <v>0</v>
      </c>
      <c r="O28" s="42">
        <f t="shared" si="12"/>
        <v>0</v>
      </c>
      <c r="P28" s="44">
        <f t="shared" si="12"/>
        <v>0</v>
      </c>
      <c r="Q28" s="11"/>
    </row>
    <row r="29" spans="1:17" ht="30" customHeight="1">
      <c r="A29" s="53"/>
      <c r="B29" s="57" t="s">
        <v>17</v>
      </c>
      <c r="C29" s="58"/>
      <c r="D29" s="21">
        <f>SUM(D30:D32)</f>
        <v>397</v>
      </c>
      <c r="E29" s="13">
        <f>E30+E31+E32</f>
        <v>338</v>
      </c>
      <c r="F29" s="13">
        <f t="shared" ref="F29:P29" si="13">F30+F31+F32</f>
        <v>0</v>
      </c>
      <c r="G29" s="13">
        <f t="shared" si="13"/>
        <v>59</v>
      </c>
      <c r="H29" s="13">
        <f t="shared" si="13"/>
        <v>0</v>
      </c>
      <c r="I29" s="13">
        <f t="shared" si="13"/>
        <v>0</v>
      </c>
      <c r="J29" s="13">
        <f t="shared" si="13"/>
        <v>0</v>
      </c>
      <c r="K29" s="13">
        <f t="shared" si="13"/>
        <v>0</v>
      </c>
      <c r="L29" s="13">
        <f t="shared" si="13"/>
        <v>0</v>
      </c>
      <c r="M29" s="13">
        <f t="shared" si="13"/>
        <v>0</v>
      </c>
      <c r="N29" s="13">
        <f t="shared" si="13"/>
        <v>0</v>
      </c>
      <c r="O29" s="13">
        <f t="shared" si="13"/>
        <v>0</v>
      </c>
      <c r="P29" s="14">
        <f t="shared" si="13"/>
        <v>0</v>
      </c>
      <c r="Q29" s="11"/>
    </row>
    <row r="30" spans="1:17" ht="30" customHeight="1">
      <c r="A30" s="53"/>
      <c r="B30" s="15"/>
      <c r="C30" s="16" t="s">
        <v>18</v>
      </c>
      <c r="D30" s="21">
        <f>SUM(E30:P30)</f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34">
        <v>0</v>
      </c>
      <c r="O30" s="35">
        <v>0</v>
      </c>
      <c r="P30" s="36">
        <v>0</v>
      </c>
      <c r="Q30" s="11"/>
    </row>
    <row r="31" spans="1:17" ht="30" customHeight="1">
      <c r="A31" s="53"/>
      <c r="B31" s="15"/>
      <c r="C31" s="16" t="s">
        <v>19</v>
      </c>
      <c r="D31" s="21">
        <f>SUM(E31:P31)</f>
        <v>397</v>
      </c>
      <c r="E31" s="13">
        <v>338</v>
      </c>
      <c r="F31" s="13">
        <v>0</v>
      </c>
      <c r="G31" s="13">
        <v>59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34">
        <v>0</v>
      </c>
      <c r="O31" s="35">
        <v>0</v>
      </c>
      <c r="P31" s="36">
        <v>0</v>
      </c>
      <c r="Q31" s="11"/>
    </row>
    <row r="32" spans="1:17" ht="30" customHeight="1">
      <c r="A32" s="53"/>
      <c r="B32" s="15"/>
      <c r="C32" s="16" t="s">
        <v>20</v>
      </c>
      <c r="D32" s="21">
        <f>SUM(E32:P32)</f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34">
        <v>0</v>
      </c>
      <c r="O32" s="35">
        <v>0</v>
      </c>
      <c r="P32" s="36">
        <v>0</v>
      </c>
      <c r="Q32" s="11"/>
    </row>
    <row r="33" spans="1:17" ht="30" customHeight="1" thickBot="1">
      <c r="A33" s="61"/>
      <c r="B33" s="62" t="s">
        <v>21</v>
      </c>
      <c r="C33" s="63"/>
      <c r="D33" s="26">
        <f>SUM(E33:P33)</f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38">
        <v>0</v>
      </c>
      <c r="O33" s="39">
        <v>0</v>
      </c>
      <c r="P33" s="40">
        <v>0</v>
      </c>
      <c r="Q33" s="11"/>
    </row>
    <row r="34" spans="1:17" ht="18" customHeight="1"/>
  </sheetData>
  <mergeCells count="22">
    <mergeCell ref="A22:A27"/>
    <mergeCell ref="B22:C22"/>
    <mergeCell ref="B23:C23"/>
    <mergeCell ref="B27:C27"/>
    <mergeCell ref="A28:A33"/>
    <mergeCell ref="B28:C28"/>
    <mergeCell ref="B29:C29"/>
    <mergeCell ref="B33:C33"/>
    <mergeCell ref="A10:A15"/>
    <mergeCell ref="B10:C10"/>
    <mergeCell ref="B11:C11"/>
    <mergeCell ref="B15:C15"/>
    <mergeCell ref="A16:A21"/>
    <mergeCell ref="B16:C16"/>
    <mergeCell ref="B17:C17"/>
    <mergeCell ref="B21:C21"/>
    <mergeCell ref="A1:P1"/>
    <mergeCell ref="A3:C3"/>
    <mergeCell ref="A4:A9"/>
    <mergeCell ref="B4:C4"/>
    <mergeCell ref="B5:C5"/>
    <mergeCell ref="B9:C9"/>
  </mergeCells>
  <phoneticPr fontId="3" type="noConversion"/>
  <printOptions horizontalCentered="1"/>
  <pageMargins left="0.19685039370078741" right="0.15748031496062992" top="0.31496062992125984" bottom="0.31496062992125984" header="0.27559055118110237" footer="0.23622047244094491"/>
  <pageSetup paperSize="9" scale="65" orientation="portrait" horizontalDpi="300" verticalDpi="300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2013년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컨터주인</dc:creator>
  <cp:lastModifiedBy>박귀분</cp:lastModifiedBy>
  <cp:lastPrinted>2014-04-28T04:52:52Z</cp:lastPrinted>
  <dcterms:created xsi:type="dcterms:W3CDTF">2014-04-28T02:37:28Z</dcterms:created>
  <dcterms:modified xsi:type="dcterms:W3CDTF">2014-04-28T04:52:58Z</dcterms:modified>
</cp:coreProperties>
</file>