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2915" windowHeight="10980"/>
  </bookViews>
  <sheets>
    <sheet name="9월(TEU)" sheetId="1" r:id="rId1"/>
    <sheet name="9월(RT)" sheetId="2" r:id="rId2"/>
  </sheets>
  <externalReferences>
    <externalReference r:id="rId3"/>
    <externalReference r:id="rId4"/>
  </externalReferences>
  <definedNames>
    <definedName name="_xlnm.Print_Area" localSheetId="0">'9월(TEU)'!$A$1:$M$40</definedName>
  </definedNames>
  <calcPr calcId="125725"/>
</workbook>
</file>

<file path=xl/calcChain.xml><?xml version="1.0" encoding="utf-8"?>
<calcChain xmlns="http://schemas.openxmlformats.org/spreadsheetml/2006/main">
  <c r="AK27" i="2"/>
  <c r="AH27"/>
  <c r="AJ27" s="1"/>
  <c r="AG27"/>
  <c r="AF27"/>
  <c r="AL27" s="1"/>
  <c r="W27"/>
  <c r="T27"/>
  <c r="V27" s="1"/>
  <c r="S27"/>
  <c r="R27"/>
  <c r="X27" s="1"/>
  <c r="I27"/>
  <c r="F27"/>
  <c r="H27" s="1"/>
  <c r="E27"/>
  <c r="D27"/>
  <c r="J27" s="1"/>
  <c r="AK26"/>
  <c r="AH26"/>
  <c r="AJ26" s="1"/>
  <c r="AG26"/>
  <c r="AF26"/>
  <c r="AL26" s="1"/>
  <c r="W26"/>
  <c r="T26"/>
  <c r="V26" s="1"/>
  <c r="S26"/>
  <c r="R26"/>
  <c r="X26" s="1"/>
  <c r="I26"/>
  <c r="F26"/>
  <c r="H26" s="1"/>
  <c r="E26"/>
  <c r="D26"/>
  <c r="J26" s="1"/>
  <c r="AK25"/>
  <c r="AH25"/>
  <c r="AJ25" s="1"/>
  <c r="AG25"/>
  <c r="AF25"/>
  <c r="AL25" s="1"/>
  <c r="W25"/>
  <c r="T25"/>
  <c r="V25" s="1"/>
  <c r="S25"/>
  <c r="R25"/>
  <c r="X25" s="1"/>
  <c r="I25"/>
  <c r="G25"/>
  <c r="F25"/>
  <c r="H25" s="1"/>
  <c r="E25"/>
  <c r="D25"/>
  <c r="J25" s="1"/>
  <c r="AM24"/>
  <c r="AN24" s="1"/>
  <c r="AK24"/>
  <c r="AI24"/>
  <c r="AH24"/>
  <c r="AJ24" s="1"/>
  <c r="AG24"/>
  <c r="AF24"/>
  <c r="AL24" s="1"/>
  <c r="Y24"/>
  <c r="Z24" s="1"/>
  <c r="W24"/>
  <c r="U24"/>
  <c r="T24"/>
  <c r="V24" s="1"/>
  <c r="S24"/>
  <c r="R24"/>
  <c r="X24" s="1"/>
  <c r="K24"/>
  <c r="L24" s="1"/>
  <c r="I24"/>
  <c r="G24"/>
  <c r="F24"/>
  <c r="H24" s="1"/>
  <c r="E24"/>
  <c r="D24"/>
  <c r="J24" s="1"/>
  <c r="AM23"/>
  <c r="AN23" s="1"/>
  <c r="AK23"/>
  <c r="AI23"/>
  <c r="AH23"/>
  <c r="AJ23" s="1"/>
  <c r="AG23"/>
  <c r="AF23"/>
  <c r="AL23" s="1"/>
  <c r="Y23"/>
  <c r="Z23" s="1"/>
  <c r="W23"/>
  <c r="U23"/>
  <c r="T23"/>
  <c r="V23" s="1"/>
  <c r="S23"/>
  <c r="R23"/>
  <c r="X23" s="1"/>
  <c r="K23"/>
  <c r="L23" s="1"/>
  <c r="I23"/>
  <c r="G23"/>
  <c r="F23"/>
  <c r="H23" s="1"/>
  <c r="E23"/>
  <c r="D23"/>
  <c r="J23" s="1"/>
  <c r="AM22"/>
  <c r="AN22" s="1"/>
  <c r="AK22"/>
  <c r="AI22"/>
  <c r="AH22"/>
  <c r="AJ22" s="1"/>
  <c r="AG22"/>
  <c r="AF22"/>
  <c r="AL22" s="1"/>
  <c r="Y22"/>
  <c r="Z22" s="1"/>
  <c r="W22"/>
  <c r="U22"/>
  <c r="T22"/>
  <c r="V22" s="1"/>
  <c r="S22"/>
  <c r="R22"/>
  <c r="X22" s="1"/>
  <c r="K22"/>
  <c r="L22" s="1"/>
  <c r="I22"/>
  <c r="G22"/>
  <c r="F22"/>
  <c r="H22" s="1"/>
  <c r="E22"/>
  <c r="D22"/>
  <c r="J22" s="1"/>
  <c r="AK21"/>
  <c r="AI21"/>
  <c r="AH21"/>
  <c r="AJ21" s="1"/>
  <c r="AG21"/>
  <c r="AF21"/>
  <c r="AL21" s="1"/>
  <c r="W21"/>
  <c r="U21"/>
  <c r="T21"/>
  <c r="V21" s="1"/>
  <c r="S21"/>
  <c r="R21"/>
  <c r="X21" s="1"/>
  <c r="I21"/>
  <c r="G21"/>
  <c r="F21"/>
  <c r="H21" s="1"/>
  <c r="E21"/>
  <c r="D21"/>
  <c r="J21" s="1"/>
  <c r="AK20"/>
  <c r="AI20"/>
  <c r="AH20"/>
  <c r="AJ20" s="1"/>
  <c r="AG20"/>
  <c r="AF20"/>
  <c r="AL20" s="1"/>
  <c r="W20"/>
  <c r="U20"/>
  <c r="T20"/>
  <c r="V20" s="1"/>
  <c r="S20"/>
  <c r="R20"/>
  <c r="X20" s="1"/>
  <c r="I20"/>
  <c r="G20"/>
  <c r="F20"/>
  <c r="H20" s="1"/>
  <c r="E20"/>
  <c r="D20"/>
  <c r="J20" s="1"/>
  <c r="AK19"/>
  <c r="AI19"/>
  <c r="AH19"/>
  <c r="AJ19" s="1"/>
  <c r="AG19"/>
  <c r="AF19"/>
  <c r="AL19" s="1"/>
  <c r="W19"/>
  <c r="T19"/>
  <c r="V19" s="1"/>
  <c r="S19"/>
  <c r="R19"/>
  <c r="X19" s="1"/>
  <c r="I19"/>
  <c r="F19"/>
  <c r="H19" s="1"/>
  <c r="E19"/>
  <c r="D19"/>
  <c r="J19" s="1"/>
  <c r="AK18"/>
  <c r="AH18"/>
  <c r="AJ18" s="1"/>
  <c r="AG18"/>
  <c r="AF18"/>
  <c r="AL18" s="1"/>
  <c r="W18"/>
  <c r="T18"/>
  <c r="V18" s="1"/>
  <c r="S18"/>
  <c r="R18"/>
  <c r="X18" s="1"/>
  <c r="I18"/>
  <c r="F18"/>
  <c r="H18" s="1"/>
  <c r="E18"/>
  <c r="D18"/>
  <c r="J18" s="1"/>
  <c r="AK17"/>
  <c r="AH17"/>
  <c r="AJ17" s="1"/>
  <c r="AG17"/>
  <c r="AF17"/>
  <c r="AL17" s="1"/>
  <c r="W17"/>
  <c r="T17"/>
  <c r="V17" s="1"/>
  <c r="S17"/>
  <c r="R17"/>
  <c r="X17" s="1"/>
  <c r="I17"/>
  <c r="F17"/>
  <c r="H17" s="1"/>
  <c r="E17"/>
  <c r="D17"/>
  <c r="J17" s="1"/>
  <c r="AK16"/>
  <c r="AH16"/>
  <c r="AJ16" s="1"/>
  <c r="AG16"/>
  <c r="AF16"/>
  <c r="AL16" s="1"/>
  <c r="W16"/>
  <c r="T16"/>
  <c r="V16" s="1"/>
  <c r="S16"/>
  <c r="R16"/>
  <c r="X16" s="1"/>
  <c r="I16"/>
  <c r="F16"/>
  <c r="H16" s="1"/>
  <c r="E16"/>
  <c r="D16"/>
  <c r="J16" s="1"/>
  <c r="AK15"/>
  <c r="AH15"/>
  <c r="AJ15" s="1"/>
  <c r="AG15"/>
  <c r="AF15"/>
  <c r="AL15" s="1"/>
  <c r="W15"/>
  <c r="T15"/>
  <c r="V15" s="1"/>
  <c r="S15"/>
  <c r="R15"/>
  <c r="X15" s="1"/>
  <c r="I15"/>
  <c r="F15"/>
  <c r="H15" s="1"/>
  <c r="E15"/>
  <c r="D15"/>
  <c r="J15" s="1"/>
  <c r="AK14"/>
  <c r="AH14"/>
  <c r="AJ14" s="1"/>
  <c r="AG14"/>
  <c r="AF14"/>
  <c r="AL14" s="1"/>
  <c r="W14"/>
  <c r="T14"/>
  <c r="V14" s="1"/>
  <c r="S14"/>
  <c r="R14"/>
  <c r="X14" s="1"/>
  <c r="I14"/>
  <c r="F14"/>
  <c r="H14" s="1"/>
  <c r="E14"/>
  <c r="D14"/>
  <c r="J14" s="1"/>
  <c r="AK13"/>
  <c r="AH13"/>
  <c r="AJ13" s="1"/>
  <c r="AG13"/>
  <c r="AF13"/>
  <c r="AL13" s="1"/>
  <c r="W13"/>
  <c r="T13"/>
  <c r="V13" s="1"/>
  <c r="S13"/>
  <c r="R13"/>
  <c r="X13" s="1"/>
  <c r="I13"/>
  <c r="F13"/>
  <c r="H13" s="1"/>
  <c r="E13"/>
  <c r="D13"/>
  <c r="J13" s="1"/>
  <c r="AK12"/>
  <c r="AH12"/>
  <c r="AJ12" s="1"/>
  <c r="AG12"/>
  <c r="AF12"/>
  <c r="AL12" s="1"/>
  <c r="W12"/>
  <c r="U12"/>
  <c r="T12"/>
  <c r="V12" s="1"/>
  <c r="S12"/>
  <c r="R12"/>
  <c r="X12" s="1"/>
  <c r="I12"/>
  <c r="G12"/>
  <c r="F12"/>
  <c r="H12" s="1"/>
  <c r="E12"/>
  <c r="D12"/>
  <c r="J12" s="1"/>
  <c r="AK11"/>
  <c r="AH11"/>
  <c r="AJ11" s="1"/>
  <c r="AG11"/>
  <c r="AF11"/>
  <c r="AL11" s="1"/>
  <c r="W11"/>
  <c r="T11"/>
  <c r="V11" s="1"/>
  <c r="S11"/>
  <c r="R11"/>
  <c r="X11" s="1"/>
  <c r="I11"/>
  <c r="F11"/>
  <c r="H11" s="1"/>
  <c r="E11"/>
  <c r="D11"/>
  <c r="J11" s="1"/>
  <c r="AK10"/>
  <c r="AH10"/>
  <c r="AJ10" s="1"/>
  <c r="AG10"/>
  <c r="AF10"/>
  <c r="AL10" s="1"/>
  <c r="W10"/>
  <c r="T10"/>
  <c r="V10" s="1"/>
  <c r="S10"/>
  <c r="R10"/>
  <c r="X10" s="1"/>
  <c r="I10"/>
  <c r="F10"/>
  <c r="H10" s="1"/>
  <c r="E10"/>
  <c r="D10"/>
  <c r="J10" s="1"/>
  <c r="AK9"/>
  <c r="AH9"/>
  <c r="AJ9" s="1"/>
  <c r="AG9"/>
  <c r="AF9"/>
  <c r="AL9" s="1"/>
  <c r="W9"/>
  <c r="T9"/>
  <c r="V9" s="1"/>
  <c r="S9"/>
  <c r="R9"/>
  <c r="X9" s="1"/>
  <c r="I9"/>
  <c r="F9"/>
  <c r="H9" s="1"/>
  <c r="E9"/>
  <c r="D9"/>
  <c r="J9" s="1"/>
  <c r="AK8"/>
  <c r="AH8"/>
  <c r="AJ8" s="1"/>
  <c r="AG8"/>
  <c r="AF8"/>
  <c r="AL8" s="1"/>
  <c r="W8"/>
  <c r="T8"/>
  <c r="V8" s="1"/>
  <c r="S8"/>
  <c r="R8"/>
  <c r="X8" s="1"/>
  <c r="I8"/>
  <c r="F8"/>
  <c r="H8" s="1"/>
  <c r="E8"/>
  <c r="D8"/>
  <c r="J8" s="1"/>
  <c r="AK7"/>
  <c r="AH7"/>
  <c r="AJ7" s="1"/>
  <c r="AG7"/>
  <c r="AF7"/>
  <c r="AL7" s="1"/>
  <c r="W7"/>
  <c r="T7"/>
  <c r="V7" s="1"/>
  <c r="S7"/>
  <c r="R7"/>
  <c r="X7" s="1"/>
  <c r="I7"/>
  <c r="F7"/>
  <c r="H7" s="1"/>
  <c r="E7"/>
  <c r="D7"/>
  <c r="J7" s="1"/>
  <c r="AK6"/>
  <c r="AH6"/>
  <c r="AJ6" s="1"/>
  <c r="AG6"/>
  <c r="AF6"/>
  <c r="AL6" s="1"/>
  <c r="W6"/>
  <c r="T6"/>
  <c r="V6" s="1"/>
  <c r="S6"/>
  <c r="R6"/>
  <c r="X6" s="1"/>
  <c r="I6"/>
  <c r="F6"/>
  <c r="H6" s="1"/>
  <c r="E6"/>
  <c r="D6"/>
  <c r="J6" s="1"/>
  <c r="AM5"/>
  <c r="AK5"/>
  <c r="AI5"/>
  <c r="AH5"/>
  <c r="AJ5" s="1"/>
  <c r="AG5"/>
  <c r="AF5"/>
  <c r="AL5" s="1"/>
  <c r="Y5"/>
  <c r="W5"/>
  <c r="U5"/>
  <c r="T5"/>
  <c r="V5" s="1"/>
  <c r="S5"/>
  <c r="R5"/>
  <c r="X5" s="1"/>
  <c r="K5"/>
  <c r="I5"/>
  <c r="G5"/>
  <c r="F5"/>
  <c r="H5" s="1"/>
  <c r="E5"/>
  <c r="D5"/>
  <c r="J5" s="1"/>
  <c r="AK4"/>
  <c r="AH4"/>
  <c r="AJ4" s="1"/>
  <c r="AG4"/>
  <c r="AF4"/>
  <c r="AL4" s="1"/>
  <c r="W4"/>
  <c r="T4"/>
  <c r="V4" s="1"/>
  <c r="S4"/>
  <c r="R4"/>
  <c r="X4" s="1"/>
  <c r="I4"/>
  <c r="F4"/>
  <c r="H4" s="1"/>
  <c r="E4"/>
  <c r="D4"/>
  <c r="J4" s="1"/>
  <c r="K39" i="1"/>
  <c r="I39"/>
  <c r="F39"/>
  <c r="E39"/>
  <c r="D39"/>
  <c r="J39" s="1"/>
  <c r="I38"/>
  <c r="F38"/>
  <c r="K38" s="1"/>
  <c r="E38"/>
  <c r="D38"/>
  <c r="J38" s="1"/>
  <c r="I37"/>
  <c r="F37"/>
  <c r="H37" s="1"/>
  <c r="E37"/>
  <c r="D37"/>
  <c r="J37" s="1"/>
  <c r="I36"/>
  <c r="F36"/>
  <c r="H36" s="1"/>
  <c r="E36"/>
  <c r="D36"/>
  <c r="J36" s="1"/>
  <c r="I35"/>
  <c r="F35"/>
  <c r="H35" s="1"/>
  <c r="E35"/>
  <c r="D35"/>
  <c r="J35" s="1"/>
  <c r="I34"/>
  <c r="F34"/>
  <c r="H34" s="1"/>
  <c r="E34"/>
  <c r="D34"/>
  <c r="J34" s="1"/>
  <c r="I33"/>
  <c r="F33"/>
  <c r="K33" s="1"/>
  <c r="E33"/>
  <c r="D33"/>
  <c r="J33" s="1"/>
  <c r="I32"/>
  <c r="F32"/>
  <c r="K32" s="1"/>
  <c r="E32"/>
  <c r="D32"/>
  <c r="J32" s="1"/>
  <c r="I31"/>
  <c r="F31"/>
  <c r="K31" s="1"/>
  <c r="E31"/>
  <c r="D31"/>
  <c r="J31" s="1"/>
  <c r="I30"/>
  <c r="F30"/>
  <c r="K30" s="1"/>
  <c r="E30"/>
  <c r="D30"/>
  <c r="J30" s="1"/>
  <c r="I29"/>
  <c r="F29"/>
  <c r="K29" s="1"/>
  <c r="E29"/>
  <c r="D29"/>
  <c r="J29" s="1"/>
  <c r="I28"/>
  <c r="F28"/>
  <c r="K28" s="1"/>
  <c r="E28"/>
  <c r="D28"/>
  <c r="J28" s="1"/>
  <c r="K27"/>
  <c r="I27"/>
  <c r="F27"/>
  <c r="E27"/>
  <c r="D27"/>
  <c r="J27" s="1"/>
  <c r="K26"/>
  <c r="L26" s="1"/>
  <c r="I26"/>
  <c r="G26"/>
  <c r="F26"/>
  <c r="H26" s="1"/>
  <c r="E26"/>
  <c r="D26"/>
  <c r="J26" s="1"/>
  <c r="K25"/>
  <c r="L25" s="1"/>
  <c r="I25"/>
  <c r="G25"/>
  <c r="F25"/>
  <c r="H25" s="1"/>
  <c r="E25"/>
  <c r="D25"/>
  <c r="J25" s="1"/>
  <c r="K24"/>
  <c r="L24" s="1"/>
  <c r="I24"/>
  <c r="G24"/>
  <c r="F24"/>
  <c r="H24" s="1"/>
  <c r="E24"/>
  <c r="D24"/>
  <c r="J24" s="1"/>
  <c r="K23"/>
  <c r="L23" s="1"/>
  <c r="I23"/>
  <c r="G23"/>
  <c r="F23"/>
  <c r="H23" s="1"/>
  <c r="E23"/>
  <c r="D23"/>
  <c r="J23" s="1"/>
  <c r="K22"/>
  <c r="L22" s="1"/>
  <c r="I22"/>
  <c r="G22"/>
  <c r="F22"/>
  <c r="H22" s="1"/>
  <c r="E22"/>
  <c r="D22"/>
  <c r="J22" s="1"/>
  <c r="I21"/>
  <c r="F21"/>
  <c r="K21" s="1"/>
  <c r="E21"/>
  <c r="D21"/>
  <c r="J21" s="1"/>
  <c r="I20"/>
  <c r="F20"/>
  <c r="K20" s="1"/>
  <c r="E20"/>
  <c r="D20"/>
  <c r="J20" s="1"/>
  <c r="I19"/>
  <c r="F19"/>
  <c r="K19" s="1"/>
  <c r="E19"/>
  <c r="D19"/>
  <c r="J19" s="1"/>
  <c r="I18"/>
  <c r="F18"/>
  <c r="K18" s="1"/>
  <c r="E18"/>
  <c r="D18"/>
  <c r="J18" s="1"/>
  <c r="I17"/>
  <c r="F17"/>
  <c r="K17" s="1"/>
  <c r="E17"/>
  <c r="D17"/>
  <c r="J17" s="1"/>
  <c r="I16"/>
  <c r="F16"/>
  <c r="K16" s="1"/>
  <c r="E16"/>
  <c r="D16"/>
  <c r="J16" s="1"/>
  <c r="I15"/>
  <c r="F15"/>
  <c r="K15" s="1"/>
  <c r="E15"/>
  <c r="D15"/>
  <c r="J15" s="1"/>
  <c r="I14"/>
  <c r="F14"/>
  <c r="K14" s="1"/>
  <c r="E14"/>
  <c r="D14"/>
  <c r="J14" s="1"/>
  <c r="I13"/>
  <c r="F13"/>
  <c r="K13" s="1"/>
  <c r="E13"/>
  <c r="D13"/>
  <c r="J13" s="1"/>
  <c r="I12"/>
  <c r="F12"/>
  <c r="K12" s="1"/>
  <c r="E12"/>
  <c r="D12"/>
  <c r="J12" s="1"/>
  <c r="I11"/>
  <c r="F11"/>
  <c r="K11" s="1"/>
  <c r="E11"/>
  <c r="D11"/>
  <c r="J11" s="1"/>
  <c r="I10"/>
  <c r="F10"/>
  <c r="K10" s="1"/>
  <c r="E10"/>
  <c r="D10"/>
  <c r="J10" s="1"/>
  <c r="I9"/>
  <c r="F9"/>
  <c r="K9" s="1"/>
  <c r="E9"/>
  <c r="D9"/>
  <c r="J9" s="1"/>
  <c r="I8"/>
  <c r="F8"/>
  <c r="K8" s="1"/>
  <c r="E8"/>
  <c r="D8"/>
  <c r="J8" s="1"/>
  <c r="I7"/>
  <c r="F7"/>
  <c r="K7" s="1"/>
  <c r="E7"/>
  <c r="D7"/>
  <c r="J7" s="1"/>
  <c r="I6"/>
  <c r="F6"/>
  <c r="K6" s="1"/>
  <c r="E6"/>
  <c r="D6"/>
  <c r="J6" s="1"/>
  <c r="I5"/>
  <c r="F5"/>
  <c r="K5" s="1"/>
  <c r="E5"/>
  <c r="D5"/>
  <c r="J5" s="1"/>
  <c r="I4"/>
  <c r="F4"/>
  <c r="K4" s="1"/>
  <c r="E4"/>
  <c r="D4"/>
  <c r="J4" s="1"/>
  <c r="L5" i="2" l="1"/>
  <c r="Z5"/>
  <c r="AN5"/>
  <c r="G4"/>
  <c r="K4"/>
  <c r="L4" s="1"/>
  <c r="U4"/>
  <c r="Y4"/>
  <c r="Z4" s="1"/>
  <c r="AI4"/>
  <c r="AM4"/>
  <c r="AN4" s="1"/>
  <c r="G6"/>
  <c r="K6"/>
  <c r="U6"/>
  <c r="Y6"/>
  <c r="AI6"/>
  <c r="AM6"/>
  <c r="G7"/>
  <c r="K7"/>
  <c r="U7"/>
  <c r="Y7"/>
  <c r="AI7"/>
  <c r="AM7"/>
  <c r="G8"/>
  <c r="K8"/>
  <c r="U8"/>
  <c r="Y8"/>
  <c r="AI8"/>
  <c r="AM8"/>
  <c r="G9"/>
  <c r="K9"/>
  <c r="U9"/>
  <c r="Y9"/>
  <c r="AI9"/>
  <c r="AM9"/>
  <c r="G10"/>
  <c r="K10"/>
  <c r="U10"/>
  <c r="Y10"/>
  <c r="AI10"/>
  <c r="AM10"/>
  <c r="G11"/>
  <c r="K11"/>
  <c r="U11"/>
  <c r="Y11"/>
  <c r="AI11"/>
  <c r="AM11"/>
  <c r="K12"/>
  <c r="Y12"/>
  <c r="AI12"/>
  <c r="AM12"/>
  <c r="G13"/>
  <c r="K13"/>
  <c r="U13"/>
  <c r="Y13"/>
  <c r="AI13"/>
  <c r="AM13"/>
  <c r="G14"/>
  <c r="K14"/>
  <c r="U14"/>
  <c r="Y14"/>
  <c r="AI14"/>
  <c r="AM14"/>
  <c r="G15"/>
  <c r="K15"/>
  <c r="U15"/>
  <c r="Y15"/>
  <c r="AI15"/>
  <c r="AM15"/>
  <c r="G16"/>
  <c r="K16"/>
  <c r="U16"/>
  <c r="Y16"/>
  <c r="AI16"/>
  <c r="AM16"/>
  <c r="G17"/>
  <c r="K17"/>
  <c r="U17"/>
  <c r="Y17"/>
  <c r="AI17"/>
  <c r="AM17"/>
  <c r="G18"/>
  <c r="K18"/>
  <c r="U18"/>
  <c r="Y18"/>
  <c r="AI18"/>
  <c r="AM18"/>
  <c r="G19"/>
  <c r="K19"/>
  <c r="U19"/>
  <c r="Y19"/>
  <c r="AM19"/>
  <c r="K20"/>
  <c r="Y20"/>
  <c r="AM20"/>
  <c r="K21"/>
  <c r="Y21"/>
  <c r="AM21"/>
  <c r="M22"/>
  <c r="AA22"/>
  <c r="AO22"/>
  <c r="M23"/>
  <c r="AA23"/>
  <c r="AO23"/>
  <c r="M24"/>
  <c r="AA24"/>
  <c r="AO24"/>
  <c r="K25"/>
  <c r="U25"/>
  <c r="Y25"/>
  <c r="AI25"/>
  <c r="AM25"/>
  <c r="G26"/>
  <c r="K26"/>
  <c r="U26"/>
  <c r="Y26"/>
  <c r="AI26"/>
  <c r="AM26"/>
  <c r="G27"/>
  <c r="K27"/>
  <c r="U27"/>
  <c r="Y27"/>
  <c r="AI27"/>
  <c r="AM27"/>
  <c r="M28" i="1"/>
  <c r="L28"/>
  <c r="M29"/>
  <c r="L29"/>
  <c r="M30"/>
  <c r="L30"/>
  <c r="M31"/>
  <c r="L31"/>
  <c r="M32"/>
  <c r="L32"/>
  <c r="M33"/>
  <c r="M38"/>
  <c r="M39"/>
  <c r="M4"/>
  <c r="L4"/>
  <c r="M5"/>
  <c r="L5"/>
  <c r="M6"/>
  <c r="L6"/>
  <c r="M7"/>
  <c r="L7"/>
  <c r="M8"/>
  <c r="L8"/>
  <c r="M9"/>
  <c r="L9"/>
  <c r="M10"/>
  <c r="L10"/>
  <c r="M11"/>
  <c r="L11"/>
  <c r="M12"/>
  <c r="L12"/>
  <c r="M13"/>
  <c r="L13"/>
  <c r="M14"/>
  <c r="L14"/>
  <c r="M15"/>
  <c r="L15"/>
  <c r="M16"/>
  <c r="L16"/>
  <c r="M17"/>
  <c r="L17"/>
  <c r="M18"/>
  <c r="L18"/>
  <c r="M19"/>
  <c r="L19"/>
  <c r="M20"/>
  <c r="L20"/>
  <c r="M21"/>
  <c r="M27"/>
  <c r="H4"/>
  <c r="H5"/>
  <c r="H6"/>
  <c r="H7"/>
  <c r="H8"/>
  <c r="H9"/>
  <c r="H10"/>
  <c r="H11"/>
  <c r="H12"/>
  <c r="H13"/>
  <c r="H14"/>
  <c r="H15"/>
  <c r="M22"/>
  <c r="M23"/>
  <c r="M24"/>
  <c r="M25"/>
  <c r="M26"/>
  <c r="H28"/>
  <c r="H29"/>
  <c r="H30"/>
  <c r="H31"/>
  <c r="H32"/>
  <c r="G34"/>
  <c r="K34"/>
  <c r="G35"/>
  <c r="K35"/>
  <c r="G36"/>
  <c r="K36"/>
  <c r="G37"/>
  <c r="K37"/>
  <c r="G4"/>
  <c r="G5"/>
  <c r="G6"/>
  <c r="G7"/>
  <c r="G8"/>
  <c r="G9"/>
  <c r="G10"/>
  <c r="G11"/>
  <c r="G12"/>
  <c r="G13"/>
  <c r="G14"/>
  <c r="G15"/>
  <c r="G28"/>
  <c r="G29"/>
  <c r="G30"/>
  <c r="G31"/>
  <c r="G32"/>
  <c r="Z21" i="2" l="1"/>
  <c r="AA21"/>
  <c r="AN20"/>
  <c r="AO20"/>
  <c r="L20"/>
  <c r="M20"/>
  <c r="Z19"/>
  <c r="AA19"/>
  <c r="L19"/>
  <c r="M19"/>
  <c r="AN18"/>
  <c r="AO18"/>
  <c r="Z18"/>
  <c r="AA18"/>
  <c r="L18"/>
  <c r="M18"/>
  <c r="AN17"/>
  <c r="AO17"/>
  <c r="Z17"/>
  <c r="AA17"/>
  <c r="L17"/>
  <c r="M17"/>
  <c r="AN16"/>
  <c r="AO16"/>
  <c r="Z16"/>
  <c r="AA16"/>
  <c r="L16"/>
  <c r="M16"/>
  <c r="AN15"/>
  <c r="AO15"/>
  <c r="Z15"/>
  <c r="AA15"/>
  <c r="L15"/>
  <c r="M15"/>
  <c r="AN14"/>
  <c r="AO14"/>
  <c r="Z14"/>
  <c r="AA14"/>
  <c r="L14"/>
  <c r="M14"/>
  <c r="AN13"/>
  <c r="AO13"/>
  <c r="Z13"/>
  <c r="AA13"/>
  <c r="L13"/>
  <c r="M13"/>
  <c r="AN12"/>
  <c r="AO12"/>
  <c r="Z12"/>
  <c r="AA12"/>
  <c r="AN11"/>
  <c r="AO11"/>
  <c r="Z11"/>
  <c r="AA11"/>
  <c r="L11"/>
  <c r="M11"/>
  <c r="AN10"/>
  <c r="AO10"/>
  <c r="Z10"/>
  <c r="AA10"/>
  <c r="L10"/>
  <c r="M10"/>
  <c r="AN9"/>
  <c r="AO9"/>
  <c r="Z9"/>
  <c r="AA9"/>
  <c r="L9"/>
  <c r="M9"/>
  <c r="AN8"/>
  <c r="AO8"/>
  <c r="Z8"/>
  <c r="AA8"/>
  <c r="L8"/>
  <c r="M8"/>
  <c r="AN7"/>
  <c r="AO7"/>
  <c r="Z7"/>
  <c r="AA7"/>
  <c r="L7"/>
  <c r="M7"/>
  <c r="AN6"/>
  <c r="AO6"/>
  <c r="AO5" s="1"/>
  <c r="AO4" s="1"/>
  <c r="Z6"/>
  <c r="AA6"/>
  <c r="AA5" s="1"/>
  <c r="AA4" s="1"/>
  <c r="L6"/>
  <c r="M6"/>
  <c r="M5" s="1"/>
  <c r="M4" s="1"/>
  <c r="AN27"/>
  <c r="AO27"/>
  <c r="Z27"/>
  <c r="AA27"/>
  <c r="L27"/>
  <c r="M27"/>
  <c r="AN26"/>
  <c r="AO26"/>
  <c r="Z26"/>
  <c r="AA26"/>
  <c r="L26"/>
  <c r="M26"/>
  <c r="AN25"/>
  <c r="AO25"/>
  <c r="Z25"/>
  <c r="AA25"/>
  <c r="L25"/>
  <c r="M25"/>
  <c r="AN21"/>
  <c r="AO21"/>
  <c r="L21"/>
  <c r="M21"/>
  <c r="Z20"/>
  <c r="AA20"/>
  <c r="AN19"/>
  <c r="AO19"/>
  <c r="L12"/>
  <c r="M12"/>
  <c r="L36" i="1"/>
  <c r="M36"/>
  <c r="L34"/>
  <c r="M34"/>
  <c r="L37"/>
  <c r="M37"/>
  <c r="L35"/>
  <c r="M35"/>
</calcChain>
</file>

<file path=xl/sharedStrings.xml><?xml version="1.0" encoding="utf-8"?>
<sst xmlns="http://schemas.openxmlformats.org/spreadsheetml/2006/main" count="181" uniqueCount="33">
  <si>
    <t>광양항 컨테이너처리실적(2012. 9.) 확정</t>
    <phoneticPr fontId="3" type="noConversion"/>
  </si>
  <si>
    <t>구    분</t>
    <phoneticPr fontId="3" type="noConversion"/>
  </si>
  <si>
    <t>11.9</t>
    <phoneticPr fontId="3" type="noConversion"/>
  </si>
  <si>
    <t>12.8</t>
    <phoneticPr fontId="3" type="noConversion"/>
  </si>
  <si>
    <t>12.9</t>
    <phoneticPr fontId="3" type="noConversion"/>
  </si>
  <si>
    <t>전년대비</t>
    <phoneticPr fontId="3" type="noConversion"/>
  </si>
  <si>
    <t>전월대비</t>
    <phoneticPr fontId="3" type="noConversion"/>
  </si>
  <si>
    <t>11년</t>
    <phoneticPr fontId="3" type="noConversion"/>
  </si>
  <si>
    <t>11.1.~9.</t>
    <phoneticPr fontId="3" type="noConversion"/>
  </si>
  <si>
    <t>12.1.~9.</t>
    <phoneticPr fontId="3" type="noConversion"/>
  </si>
  <si>
    <t>증감율</t>
    <phoneticPr fontId="3" type="noConversion"/>
  </si>
  <si>
    <t>점유율</t>
    <phoneticPr fontId="3" type="noConversion"/>
  </si>
  <si>
    <t>총 계</t>
    <phoneticPr fontId="3" type="noConversion"/>
  </si>
  <si>
    <t>합 계</t>
    <phoneticPr fontId="3" type="noConversion"/>
  </si>
  <si>
    <t>소 계</t>
    <phoneticPr fontId="3" type="noConversion"/>
  </si>
  <si>
    <t>수입</t>
    <phoneticPr fontId="3" type="noConversion"/>
  </si>
  <si>
    <t>수출</t>
    <phoneticPr fontId="3" type="noConversion"/>
  </si>
  <si>
    <t>T/S</t>
    <phoneticPr fontId="3" type="noConversion"/>
  </si>
  <si>
    <t>연 안</t>
    <phoneticPr fontId="3" type="noConversion"/>
  </si>
  <si>
    <t>HSGT</t>
    <phoneticPr fontId="3" type="noConversion"/>
  </si>
  <si>
    <t>동부건설</t>
    <phoneticPr fontId="3" type="noConversion"/>
  </si>
  <si>
    <t>KIT</t>
    <phoneticPr fontId="3" type="noConversion"/>
  </si>
  <si>
    <t>대한통운</t>
    <phoneticPr fontId="3" type="noConversion"/>
  </si>
  <si>
    <t>사포부두</t>
    <phoneticPr fontId="3" type="noConversion"/>
  </si>
  <si>
    <t>PORT-MIS</t>
    <phoneticPr fontId="3" type="noConversion"/>
  </si>
  <si>
    <t>여수항 광양항 화물처리실적(2012. 9.)</t>
    <phoneticPr fontId="3" type="noConversion"/>
  </si>
  <si>
    <t>여수항 광양항 화물처리실적(2012. 9.)-컨테이너화물</t>
    <phoneticPr fontId="3" type="noConversion"/>
  </si>
  <si>
    <t>여수항 광양항 화물처리실적(2012. 9.)-컨테이너화물 제외</t>
    <phoneticPr fontId="3" type="noConversion"/>
  </si>
  <si>
    <t>(단위: R/T, %)</t>
    <phoneticPr fontId="3" type="noConversion"/>
  </si>
  <si>
    <t>광양항(광양지역)</t>
    <phoneticPr fontId="3" type="noConversion"/>
  </si>
  <si>
    <t>광양항(여천지역)</t>
    <phoneticPr fontId="3" type="noConversion"/>
  </si>
  <si>
    <t>여수항</t>
    <phoneticPr fontId="3" type="noConversion"/>
  </si>
  <si>
    <t>PORT-MIS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</si>
</sst>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.0%"/>
    <numFmt numFmtId="177" formatCode="#,##0.0"/>
    <numFmt numFmtId="178" formatCode="#,##0,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4" xfId="0" quotePrefix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vertical="center" shrinkToFit="1"/>
    </xf>
    <xf numFmtId="3" fontId="8" fillId="2" borderId="6" xfId="0" applyNumberFormat="1" applyFont="1" applyFill="1" applyBorder="1" applyAlignment="1">
      <alignment vertical="center" shrinkToFit="1"/>
    </xf>
    <xf numFmtId="3" fontId="9" fillId="2" borderId="6" xfId="0" applyNumberFormat="1" applyFont="1" applyFill="1" applyBorder="1" applyAlignment="1">
      <alignment vertical="center" shrinkToFit="1"/>
    </xf>
    <xf numFmtId="177" fontId="8" fillId="2" borderId="6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177" fontId="8" fillId="2" borderId="7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 shrinkToFit="1"/>
    </xf>
    <xf numFmtId="3" fontId="8" fillId="0" borderId="9" xfId="0" applyNumberFormat="1" applyFont="1" applyFill="1" applyBorder="1" applyAlignment="1">
      <alignment vertical="center" shrinkToFit="1"/>
    </xf>
    <xf numFmtId="3" fontId="9" fillId="0" borderId="9" xfId="0" applyNumberFormat="1" applyFont="1" applyFill="1" applyBorder="1" applyAlignment="1">
      <alignment vertical="center" shrinkToFit="1"/>
    </xf>
    <xf numFmtId="177" fontId="8" fillId="0" borderId="9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 shrinkToFit="1"/>
    </xf>
    <xf numFmtId="3" fontId="8" fillId="0" borderId="12" xfId="0" applyNumberFormat="1" applyFont="1" applyFill="1" applyBorder="1" applyAlignment="1">
      <alignment vertical="center" shrinkToFit="1"/>
    </xf>
    <xf numFmtId="3" fontId="9" fillId="0" borderId="12" xfId="0" applyNumberFormat="1" applyFont="1" applyFill="1" applyBorder="1" applyAlignment="1">
      <alignment vertical="center" shrinkToFit="1"/>
    </xf>
    <xf numFmtId="177" fontId="8" fillId="0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 shrinkToFit="1"/>
    </xf>
    <xf numFmtId="3" fontId="8" fillId="0" borderId="15" xfId="0" applyNumberFormat="1" applyFont="1" applyFill="1" applyBorder="1" applyAlignment="1">
      <alignment vertical="center" shrinkToFit="1"/>
    </xf>
    <xf numFmtId="3" fontId="9" fillId="0" borderId="15" xfId="0" applyNumberFormat="1" applyFont="1" applyFill="1" applyBorder="1" applyAlignment="1">
      <alignment vertical="center" shrinkToFit="1"/>
    </xf>
    <xf numFmtId="177" fontId="8" fillId="0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3" fontId="8" fillId="2" borderId="17" xfId="0" applyNumberFormat="1" applyFont="1" applyFill="1" applyBorder="1" applyAlignment="1">
      <alignment vertical="center" shrinkToFit="1"/>
    </xf>
    <xf numFmtId="3" fontId="8" fillId="2" borderId="18" xfId="0" applyNumberFormat="1" applyFont="1" applyFill="1" applyBorder="1" applyAlignment="1">
      <alignment vertical="center" shrinkToFit="1"/>
    </xf>
    <xf numFmtId="3" fontId="9" fillId="2" borderId="18" xfId="0" applyNumberFormat="1" applyFont="1" applyFill="1" applyBorder="1" applyAlignment="1">
      <alignment vertical="center" shrinkToFit="1"/>
    </xf>
    <xf numFmtId="177" fontId="8" fillId="2" borderId="18" xfId="0" applyNumberFormat="1" applyFont="1" applyFill="1" applyBorder="1" applyAlignment="1">
      <alignment vertical="center"/>
    </xf>
    <xf numFmtId="3" fontId="8" fillId="2" borderId="18" xfId="0" applyNumberFormat="1" applyFont="1" applyFill="1" applyBorder="1" applyAlignment="1">
      <alignment vertical="center"/>
    </xf>
    <xf numFmtId="177" fontId="8" fillId="2" borderId="1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 shrinkToFit="1"/>
    </xf>
    <xf numFmtId="3" fontId="9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23" xfId="0" quotePrefix="1" applyFont="1" applyFill="1" applyBorder="1" applyAlignment="1">
      <alignment horizontal="center" vertical="center"/>
    </xf>
    <xf numFmtId="0" fontId="5" fillId="0" borderId="21" xfId="0" quotePrefix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vertical="center" shrinkToFit="1"/>
    </xf>
    <xf numFmtId="3" fontId="8" fillId="0" borderId="6" xfId="0" applyNumberFormat="1" applyFont="1" applyFill="1" applyBorder="1" applyAlignment="1">
      <alignment vertical="center" shrinkToFit="1"/>
    </xf>
    <xf numFmtId="3" fontId="9" fillId="0" borderId="6" xfId="0" applyNumberFormat="1" applyFont="1" applyFill="1" applyBorder="1" applyAlignment="1">
      <alignment vertical="center" shrinkToFit="1"/>
    </xf>
    <xf numFmtId="177" fontId="8" fillId="0" borderId="6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177" fontId="8" fillId="0" borderId="10" xfId="2" applyNumberFormat="1" applyFont="1" applyFill="1" applyBorder="1" applyAlignment="1">
      <alignment vertical="center"/>
    </xf>
    <xf numFmtId="177" fontId="8" fillId="0" borderId="16" xfId="2" applyNumberFormat="1" applyFont="1" applyFill="1" applyBorder="1" applyAlignment="1">
      <alignment vertical="center"/>
    </xf>
    <xf numFmtId="177" fontId="8" fillId="0" borderId="13" xfId="2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177" fontId="8" fillId="0" borderId="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 shrinkToFit="1"/>
    </xf>
    <xf numFmtId="3" fontId="8" fillId="0" borderId="18" xfId="0" applyNumberFormat="1" applyFont="1" applyFill="1" applyBorder="1" applyAlignment="1">
      <alignment vertical="center" shrinkToFit="1"/>
    </xf>
    <xf numFmtId="3" fontId="9" fillId="0" borderId="18" xfId="0" applyNumberFormat="1" applyFont="1" applyFill="1" applyBorder="1" applyAlignment="1">
      <alignment vertical="center" shrinkToFit="1"/>
    </xf>
    <xf numFmtId="177" fontId="8" fillId="0" borderId="18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8" fontId="10" fillId="0" borderId="0" xfId="0" applyNumberFormat="1" applyFont="1" applyFill="1" applyAlignment="1">
      <alignment vertical="center"/>
    </xf>
    <xf numFmtId="0" fontId="7" fillId="0" borderId="17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textRotation="255"/>
    </xf>
    <xf numFmtId="0" fontId="12" fillId="0" borderId="29" xfId="0" applyFont="1" applyFill="1" applyBorder="1" applyAlignment="1">
      <alignment horizontal="center" vertical="center" textRotation="255"/>
    </xf>
    <xf numFmtId="0" fontId="7" fillId="0" borderId="3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textRotation="255"/>
    </xf>
    <xf numFmtId="0" fontId="7" fillId="0" borderId="3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</cellXfs>
  <cellStyles count="6">
    <cellStyle name="백분율" xfId="1" builtinId="5"/>
    <cellStyle name="백분율 2" xfId="2"/>
    <cellStyle name="백분율 3" xfId="3"/>
    <cellStyle name="쉼표 [0] 2" xfId="4"/>
    <cellStyle name="쉼표 [0] 3" xfId="5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8149;&#44480;&#48516;\AppData\Local\Microsoft\Windows\Temporary%20Internet%20Files\Content.IE5\YZTVD048\&#48177;&#50629;\&#44608;&#48337;&#54872;\&#53685;&#44228;&#51088;&#47308;\2012&#45380;&#53685;&#44228;&#51088;&#47308;\2012&#45380;%20&#44305;&#50577;'&#52968;'&#52376;&#47532;&#49892;&#51201;(&#54252;&#53944;&#48120;&#49828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8149;&#44480;&#48516;\AppData\Local\Microsoft\Windows\Temporary%20Internet%20Files\Content.IE5\YZTVD048\&#48177;&#50629;\&#44608;&#48337;&#54872;\&#53685;&#44228;&#51088;&#47308;\2012&#45380;&#53685;&#44228;&#51088;&#47308;\2012&#45380;%20&#50668;&#49688;&#54637;&#44305;&#50577;&#54637;&#54868;&#47932;&#52376;&#47532;&#49892;&#51201;(&#54252;&#53944;&#48120;&#49828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-2012"/>
      <sheetName val="2006년"/>
      <sheetName val="2007년"/>
      <sheetName val="2008년"/>
      <sheetName val="2009년"/>
      <sheetName val="2010년"/>
      <sheetName val="2010년(사포)"/>
      <sheetName val="2011년"/>
      <sheetName val="2012년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산식1"/>
      <sheetName val="산식2"/>
      <sheetName val="산식3"/>
      <sheetName val="산식4"/>
      <sheetName val="산식5"/>
      <sheetName val="산식6"/>
      <sheetName val="산식7"/>
      <sheetName val="산식8"/>
      <sheetName val="산식9"/>
      <sheetName val="산식10"/>
      <sheetName val="산식11"/>
      <sheetName val="산식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>
            <v>2085222</v>
          </cell>
          <cell r="M4">
            <v>163911</v>
          </cell>
        </row>
        <row r="5">
          <cell r="D5">
            <v>2053766</v>
          </cell>
          <cell r="M5">
            <v>161474</v>
          </cell>
        </row>
        <row r="6">
          <cell r="D6">
            <v>855965</v>
          </cell>
          <cell r="M6">
            <v>71046</v>
          </cell>
        </row>
        <row r="7">
          <cell r="D7">
            <v>869599</v>
          </cell>
          <cell r="M7">
            <v>71375</v>
          </cell>
        </row>
        <row r="8">
          <cell r="D8">
            <v>328202</v>
          </cell>
          <cell r="M8">
            <v>19053</v>
          </cell>
        </row>
        <row r="9">
          <cell r="D9">
            <v>31456</v>
          </cell>
          <cell r="M9">
            <v>2437</v>
          </cell>
        </row>
        <row r="10">
          <cell r="D10">
            <v>579064</v>
          </cell>
          <cell r="M10">
            <v>53912</v>
          </cell>
        </row>
        <row r="11">
          <cell r="D11">
            <v>545609</v>
          </cell>
          <cell r="M11">
            <v>51475</v>
          </cell>
        </row>
        <row r="12">
          <cell r="D12">
            <v>248126</v>
          </cell>
          <cell r="M12">
            <v>23532</v>
          </cell>
        </row>
        <row r="13">
          <cell r="D13">
            <v>236944</v>
          </cell>
          <cell r="M13">
            <v>20820</v>
          </cell>
        </row>
        <row r="14">
          <cell r="D14">
            <v>60539</v>
          </cell>
          <cell r="M14">
            <v>7123</v>
          </cell>
        </row>
        <row r="15">
          <cell r="D15">
            <v>31456</v>
          </cell>
          <cell r="M15">
            <v>2437</v>
          </cell>
        </row>
        <row r="16">
          <cell r="D16">
            <v>17736</v>
          </cell>
          <cell r="M16">
            <v>0</v>
          </cell>
        </row>
        <row r="17">
          <cell r="D17">
            <v>17497</v>
          </cell>
          <cell r="M17">
            <v>0</v>
          </cell>
        </row>
        <row r="18">
          <cell r="D18">
            <v>7799</v>
          </cell>
          <cell r="M18">
            <v>0</v>
          </cell>
        </row>
        <row r="19">
          <cell r="D19">
            <v>8624</v>
          </cell>
          <cell r="M19">
            <v>0</v>
          </cell>
        </row>
        <row r="20">
          <cell r="D20">
            <v>1074</v>
          </cell>
          <cell r="M20">
            <v>0</v>
          </cell>
        </row>
        <row r="21">
          <cell r="D21">
            <v>0</v>
          </cell>
          <cell r="M21">
            <v>0</v>
          </cell>
        </row>
        <row r="22">
          <cell r="D22">
            <v>716460</v>
          </cell>
          <cell r="M22">
            <v>59154</v>
          </cell>
        </row>
        <row r="23">
          <cell r="D23">
            <v>718155</v>
          </cell>
          <cell r="M23">
            <v>59154</v>
          </cell>
        </row>
        <row r="24">
          <cell r="D24">
            <v>339796</v>
          </cell>
          <cell r="M24">
            <v>27554</v>
          </cell>
        </row>
        <row r="25">
          <cell r="D25">
            <v>321858</v>
          </cell>
          <cell r="M25">
            <v>29398</v>
          </cell>
        </row>
        <row r="26">
          <cell r="D26">
            <v>56501</v>
          </cell>
          <cell r="M26">
            <v>2202</v>
          </cell>
        </row>
        <row r="27">
          <cell r="D27">
            <v>0</v>
          </cell>
          <cell r="M27">
            <v>0</v>
          </cell>
        </row>
        <row r="28">
          <cell r="D28">
            <v>760137</v>
          </cell>
          <cell r="M28">
            <v>50164</v>
          </cell>
        </row>
        <row r="29">
          <cell r="D29">
            <v>760675</v>
          </cell>
          <cell r="M29">
            <v>50164</v>
          </cell>
        </row>
        <row r="30">
          <cell r="D30">
            <v>254844</v>
          </cell>
          <cell r="M30">
            <v>19615</v>
          </cell>
        </row>
        <row r="31">
          <cell r="D31">
            <v>295743</v>
          </cell>
          <cell r="M31">
            <v>20821</v>
          </cell>
        </row>
        <row r="32">
          <cell r="D32">
            <v>210088</v>
          </cell>
          <cell r="M32">
            <v>9728</v>
          </cell>
        </row>
        <row r="33">
          <cell r="D33">
            <v>0</v>
          </cell>
          <cell r="M33">
            <v>0</v>
          </cell>
        </row>
        <row r="34">
          <cell r="D34">
            <v>11830</v>
          </cell>
          <cell r="M34">
            <v>681</v>
          </cell>
        </row>
        <row r="35">
          <cell r="D35">
            <v>11830</v>
          </cell>
          <cell r="M35">
            <v>681</v>
          </cell>
        </row>
        <row r="36">
          <cell r="D36">
            <v>5400</v>
          </cell>
          <cell r="M36">
            <v>345</v>
          </cell>
        </row>
        <row r="37">
          <cell r="D37">
            <v>6430</v>
          </cell>
          <cell r="M37">
            <v>336</v>
          </cell>
        </row>
        <row r="38">
          <cell r="D38">
            <v>0</v>
          </cell>
          <cell r="M38">
            <v>0</v>
          </cell>
        </row>
        <row r="39">
          <cell r="D39">
            <v>0</v>
          </cell>
          <cell r="M39">
            <v>0</v>
          </cell>
        </row>
      </sheetData>
      <sheetData sheetId="8">
        <row r="4">
          <cell r="L4">
            <v>161900</v>
          </cell>
          <cell r="M4">
            <v>191014</v>
          </cell>
        </row>
        <row r="5">
          <cell r="L5">
            <v>161900</v>
          </cell>
          <cell r="M5">
            <v>190634</v>
          </cell>
        </row>
        <row r="6">
          <cell r="L6">
            <v>66676</v>
          </cell>
          <cell r="M6">
            <v>80555</v>
          </cell>
        </row>
        <row r="7">
          <cell r="L7">
            <v>70272</v>
          </cell>
          <cell r="M7">
            <v>81426</v>
          </cell>
        </row>
        <row r="8">
          <cell r="L8">
            <v>24952</v>
          </cell>
          <cell r="M8">
            <v>28653</v>
          </cell>
        </row>
        <row r="9">
          <cell r="L9">
            <v>0</v>
          </cell>
          <cell r="M9">
            <v>380</v>
          </cell>
        </row>
        <row r="10">
          <cell r="L10">
            <v>50691</v>
          </cell>
          <cell r="M10">
            <v>62475</v>
          </cell>
        </row>
        <row r="11">
          <cell r="L11">
            <v>50691</v>
          </cell>
          <cell r="M11">
            <v>62095</v>
          </cell>
        </row>
        <row r="12">
          <cell r="L12">
            <v>19776</v>
          </cell>
          <cell r="M12">
            <v>24510</v>
          </cell>
        </row>
        <row r="13">
          <cell r="L13">
            <v>18556</v>
          </cell>
          <cell r="M13">
            <v>23063</v>
          </cell>
        </row>
        <row r="14">
          <cell r="L14">
            <v>12359</v>
          </cell>
          <cell r="M14">
            <v>14522</v>
          </cell>
        </row>
        <row r="15">
          <cell r="L15">
            <v>0</v>
          </cell>
          <cell r="M15">
            <v>380</v>
          </cell>
        </row>
        <row r="16">
          <cell r="L16">
            <v>0</v>
          </cell>
          <cell r="M16">
            <v>0</v>
          </cell>
        </row>
        <row r="17">
          <cell r="L17">
            <v>0</v>
          </cell>
          <cell r="M17">
            <v>0</v>
          </cell>
        </row>
        <row r="22">
          <cell r="L22">
            <v>52130</v>
          </cell>
          <cell r="M22">
            <v>59360</v>
          </cell>
        </row>
        <row r="23">
          <cell r="L23">
            <v>52130</v>
          </cell>
          <cell r="M23">
            <v>59360</v>
          </cell>
        </row>
        <row r="24">
          <cell r="L24">
            <v>25205</v>
          </cell>
          <cell r="M24">
            <v>28294</v>
          </cell>
        </row>
        <row r="25">
          <cell r="L25">
            <v>24949</v>
          </cell>
          <cell r="M25">
            <v>28424</v>
          </cell>
        </row>
        <row r="26">
          <cell r="L26">
            <v>1976</v>
          </cell>
          <cell r="M26">
            <v>2642</v>
          </cell>
        </row>
        <row r="27">
          <cell r="L27">
            <v>0</v>
          </cell>
          <cell r="M27">
            <v>0</v>
          </cell>
        </row>
        <row r="28">
          <cell r="L28">
            <v>58737</v>
          </cell>
          <cell r="M28">
            <v>68599</v>
          </cell>
        </row>
        <row r="29">
          <cell r="L29">
            <v>58737</v>
          </cell>
          <cell r="M29">
            <v>68599</v>
          </cell>
        </row>
        <row r="30">
          <cell r="L30">
            <v>21595</v>
          </cell>
          <cell r="M30">
            <v>27537</v>
          </cell>
        </row>
        <row r="31">
          <cell r="L31">
            <v>26525</v>
          </cell>
          <cell r="M31">
            <v>29573</v>
          </cell>
        </row>
        <row r="32">
          <cell r="L32">
            <v>10617</v>
          </cell>
          <cell r="M32">
            <v>11489</v>
          </cell>
        </row>
        <row r="33">
          <cell r="L33">
            <v>0</v>
          </cell>
        </row>
        <row r="34">
          <cell r="L34">
            <v>342</v>
          </cell>
          <cell r="M34">
            <v>580</v>
          </cell>
        </row>
        <row r="35">
          <cell r="L35">
            <v>342</v>
          </cell>
          <cell r="M35">
            <v>580</v>
          </cell>
        </row>
        <row r="36">
          <cell r="L36">
            <v>100</v>
          </cell>
          <cell r="M36">
            <v>214</v>
          </cell>
        </row>
        <row r="37">
          <cell r="L37">
            <v>242</v>
          </cell>
          <cell r="M37">
            <v>366</v>
          </cell>
        </row>
        <row r="38">
          <cell r="L38">
            <v>0</v>
          </cell>
          <cell r="M38">
            <v>0</v>
          </cell>
        </row>
        <row r="39">
          <cell r="L39">
            <v>0</v>
          </cell>
          <cell r="M3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J4">
            <v>1400848</v>
          </cell>
          <cell r="K4">
            <v>1408376</v>
          </cell>
        </row>
        <row r="5">
          <cell r="J5">
            <v>1380114</v>
          </cell>
          <cell r="K5">
            <v>1399409</v>
          </cell>
        </row>
        <row r="6">
          <cell r="J6">
            <v>571907</v>
          </cell>
          <cell r="K6">
            <v>597204</v>
          </cell>
        </row>
        <row r="7">
          <cell r="J7">
            <v>580676</v>
          </cell>
          <cell r="K7">
            <v>601854</v>
          </cell>
        </row>
        <row r="8">
          <cell r="J8">
            <v>227531</v>
          </cell>
          <cell r="K8">
            <v>200351</v>
          </cell>
        </row>
        <row r="9">
          <cell r="J9">
            <v>20734</v>
          </cell>
          <cell r="K9">
            <v>8967</v>
          </cell>
        </row>
        <row r="10">
          <cell r="J10">
            <v>381745</v>
          </cell>
          <cell r="K10">
            <v>421383</v>
          </cell>
        </row>
        <row r="11">
          <cell r="J11">
            <v>361011</v>
          </cell>
          <cell r="K11">
            <v>412416</v>
          </cell>
        </row>
        <row r="12">
          <cell r="J12">
            <v>171239</v>
          </cell>
          <cell r="K12">
            <v>168953</v>
          </cell>
        </row>
        <row r="13">
          <cell r="J13">
            <v>160163</v>
          </cell>
          <cell r="K13">
            <v>154483</v>
          </cell>
        </row>
        <row r="14">
          <cell r="J14">
            <v>29609</v>
          </cell>
          <cell r="K14">
            <v>88980</v>
          </cell>
        </row>
        <row r="15">
          <cell r="J15">
            <v>20734</v>
          </cell>
          <cell r="K15">
            <v>8967</v>
          </cell>
        </row>
        <row r="16">
          <cell r="J16">
            <v>17736</v>
          </cell>
          <cell r="K16">
            <v>0</v>
          </cell>
        </row>
        <row r="17">
          <cell r="J17">
            <v>17736</v>
          </cell>
          <cell r="K17">
            <v>0</v>
          </cell>
        </row>
        <row r="18">
          <cell r="J18">
            <v>7881</v>
          </cell>
          <cell r="K18">
            <v>0</v>
          </cell>
        </row>
        <row r="19">
          <cell r="J19">
            <v>8896</v>
          </cell>
          <cell r="K19">
            <v>0</v>
          </cell>
        </row>
        <row r="20">
          <cell r="J20">
            <v>959</v>
          </cell>
          <cell r="K20">
            <v>0</v>
          </cell>
        </row>
        <row r="21">
          <cell r="J21">
            <v>0</v>
          </cell>
          <cell r="K21">
            <v>0</v>
          </cell>
        </row>
        <row r="22">
          <cell r="J22">
            <v>475026</v>
          </cell>
          <cell r="K22">
            <v>443275</v>
          </cell>
        </row>
        <row r="23">
          <cell r="J23">
            <v>475026</v>
          </cell>
          <cell r="K23">
            <v>443275</v>
          </cell>
        </row>
        <row r="24">
          <cell r="J24">
            <v>224243</v>
          </cell>
          <cell r="K24">
            <v>214227</v>
          </cell>
        </row>
        <row r="25">
          <cell r="J25">
            <v>205469</v>
          </cell>
          <cell r="K25">
            <v>207794</v>
          </cell>
        </row>
        <row r="26">
          <cell r="J26">
            <v>45314</v>
          </cell>
          <cell r="K26">
            <v>21254</v>
          </cell>
        </row>
        <row r="27">
          <cell r="J27">
            <v>0</v>
          </cell>
          <cell r="K27">
            <v>0</v>
          </cell>
        </row>
        <row r="28">
          <cell r="J28">
            <v>517255</v>
          </cell>
          <cell r="K28">
            <v>539280</v>
          </cell>
        </row>
        <row r="29">
          <cell r="J29">
            <v>517255</v>
          </cell>
          <cell r="K29">
            <v>539280</v>
          </cell>
        </row>
        <row r="30">
          <cell r="J30">
            <v>164402</v>
          </cell>
          <cell r="K30">
            <v>212320</v>
          </cell>
        </row>
        <row r="31">
          <cell r="J31">
            <v>201204</v>
          </cell>
          <cell r="K31">
            <v>236843</v>
          </cell>
        </row>
        <row r="32">
          <cell r="J32">
            <v>151649</v>
          </cell>
          <cell r="K32">
            <v>90117</v>
          </cell>
        </row>
        <row r="33">
          <cell r="J33">
            <v>0</v>
          </cell>
          <cell r="K33">
            <v>0</v>
          </cell>
        </row>
        <row r="34">
          <cell r="J34">
            <v>9086</v>
          </cell>
          <cell r="K34">
            <v>4438</v>
          </cell>
        </row>
        <row r="35">
          <cell r="J35">
            <v>9086</v>
          </cell>
          <cell r="K35">
            <v>4438</v>
          </cell>
        </row>
        <row r="36">
          <cell r="J36">
            <v>4142</v>
          </cell>
          <cell r="K36">
            <v>1704</v>
          </cell>
        </row>
        <row r="37">
          <cell r="J37">
            <v>4944</v>
          </cell>
          <cell r="K37">
            <v>2734</v>
          </cell>
        </row>
        <row r="38">
          <cell r="J38">
            <v>0</v>
          </cell>
          <cell r="K38">
            <v>0</v>
          </cell>
        </row>
        <row r="39">
          <cell r="J39">
            <v>0</v>
          </cell>
          <cell r="K39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1-2010"/>
      <sheetName val="2006년"/>
      <sheetName val="2007년"/>
      <sheetName val="2008년"/>
      <sheetName val="2009년"/>
      <sheetName val="2010년"/>
      <sheetName val="2011년"/>
      <sheetName val="2012년"/>
      <sheetName val="1월"/>
      <sheetName val="2월"/>
      <sheetName val="3월"/>
      <sheetName val="4월"/>
      <sheetName val="5월"/>
      <sheetName val="6월"/>
      <sheetName val="7월"/>
      <sheetName val="8월"/>
      <sheetName val="9월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D4">
            <v>233687795</v>
          </cell>
          <cell r="M4">
            <v>17994779</v>
          </cell>
          <cell r="U4">
            <v>30584005</v>
          </cell>
          <cell r="AD4">
            <v>2345361</v>
          </cell>
          <cell r="AL4">
            <v>203103790</v>
          </cell>
          <cell r="AU4">
            <v>15649418</v>
          </cell>
        </row>
        <row r="5">
          <cell r="D5">
            <v>202251824</v>
          </cell>
          <cell r="M5">
            <v>15527486</v>
          </cell>
          <cell r="U5">
            <v>30444696</v>
          </cell>
          <cell r="AD5">
            <v>2333303</v>
          </cell>
          <cell r="AL5">
            <v>171807128</v>
          </cell>
          <cell r="AU5">
            <v>13194183</v>
          </cell>
        </row>
        <row r="6">
          <cell r="D6">
            <v>125993470</v>
          </cell>
          <cell r="M6">
            <v>10070142</v>
          </cell>
          <cell r="U6">
            <v>6225570</v>
          </cell>
          <cell r="AD6">
            <v>483581</v>
          </cell>
          <cell r="AL6">
            <v>119767900</v>
          </cell>
          <cell r="AU6">
            <v>9586561</v>
          </cell>
        </row>
        <row r="7">
          <cell r="D7">
            <v>52341812</v>
          </cell>
          <cell r="M7">
            <v>4141048</v>
          </cell>
          <cell r="U7">
            <v>17696343</v>
          </cell>
          <cell r="AD7">
            <v>1492755</v>
          </cell>
          <cell r="AL7">
            <v>34645469</v>
          </cell>
          <cell r="AU7">
            <v>2648293</v>
          </cell>
        </row>
        <row r="8">
          <cell r="D8">
            <v>23916542</v>
          </cell>
          <cell r="M8">
            <v>1316296</v>
          </cell>
          <cell r="U8">
            <v>6522783</v>
          </cell>
          <cell r="AD8">
            <v>356967</v>
          </cell>
          <cell r="AL8">
            <v>17393759</v>
          </cell>
          <cell r="AU8">
            <v>959329</v>
          </cell>
        </row>
        <row r="9">
          <cell r="D9">
            <v>31435971</v>
          </cell>
          <cell r="M9">
            <v>2467293</v>
          </cell>
          <cell r="U9">
            <v>139309</v>
          </cell>
          <cell r="AD9">
            <v>12058</v>
          </cell>
          <cell r="AL9">
            <v>31296662</v>
          </cell>
          <cell r="AU9">
            <v>2455235</v>
          </cell>
        </row>
        <row r="10">
          <cell r="D10">
            <v>117798042</v>
          </cell>
          <cell r="M10">
            <v>9483687</v>
          </cell>
          <cell r="U10">
            <v>30434185</v>
          </cell>
          <cell r="AD10">
            <v>2337450</v>
          </cell>
          <cell r="AL10">
            <v>87363857</v>
          </cell>
          <cell r="AU10">
            <v>7146237</v>
          </cell>
        </row>
        <row r="11">
          <cell r="D11">
            <v>102843696</v>
          </cell>
          <cell r="M11">
            <v>8287623</v>
          </cell>
          <cell r="U11">
            <v>30294876</v>
          </cell>
          <cell r="AD11">
            <v>2325392</v>
          </cell>
          <cell r="AL11">
            <v>72548820</v>
          </cell>
          <cell r="AU11">
            <v>5962231</v>
          </cell>
        </row>
        <row r="12">
          <cell r="D12">
            <v>65943368</v>
          </cell>
          <cell r="M12">
            <v>5530575</v>
          </cell>
          <cell r="U12">
            <v>6225570</v>
          </cell>
          <cell r="AD12">
            <v>483581</v>
          </cell>
          <cell r="AL12">
            <v>59717798</v>
          </cell>
          <cell r="AU12">
            <v>5046994</v>
          </cell>
        </row>
        <row r="13">
          <cell r="D13">
            <v>26512316</v>
          </cell>
          <cell r="M13">
            <v>2287950</v>
          </cell>
          <cell r="U13">
            <v>17546523</v>
          </cell>
          <cell r="AD13">
            <v>1484844</v>
          </cell>
          <cell r="AL13">
            <v>8965793</v>
          </cell>
          <cell r="AU13">
            <v>803106</v>
          </cell>
        </row>
        <row r="14">
          <cell r="D14">
            <v>10388012</v>
          </cell>
          <cell r="M14">
            <v>469098</v>
          </cell>
          <cell r="U14">
            <v>6522783</v>
          </cell>
          <cell r="AD14">
            <v>356967</v>
          </cell>
          <cell r="AL14">
            <v>3865229</v>
          </cell>
          <cell r="AU14">
            <v>112131</v>
          </cell>
        </row>
        <row r="15">
          <cell r="D15">
            <v>14954346</v>
          </cell>
          <cell r="M15">
            <v>1196064</v>
          </cell>
          <cell r="U15">
            <v>139309</v>
          </cell>
          <cell r="AD15">
            <v>12058</v>
          </cell>
          <cell r="AL15">
            <v>14815037</v>
          </cell>
          <cell r="AU15">
            <v>1184006</v>
          </cell>
        </row>
        <row r="16">
          <cell r="D16">
            <v>102130419</v>
          </cell>
          <cell r="M16">
            <v>7589527</v>
          </cell>
          <cell r="U16">
            <v>149820</v>
          </cell>
          <cell r="AD16">
            <v>7911</v>
          </cell>
          <cell r="AL16">
            <v>101980599</v>
          </cell>
          <cell r="AU16">
            <v>7581616</v>
          </cell>
        </row>
        <row r="17">
          <cell r="D17">
            <v>86481280</v>
          </cell>
          <cell r="M17">
            <v>6401119</v>
          </cell>
          <cell r="U17">
            <v>149820</v>
          </cell>
          <cell r="AD17">
            <v>7911</v>
          </cell>
          <cell r="AL17">
            <v>86331460</v>
          </cell>
          <cell r="AU17">
            <v>6393208</v>
          </cell>
        </row>
        <row r="18">
          <cell r="D18">
            <v>59485902</v>
          </cell>
          <cell r="M18">
            <v>4486319</v>
          </cell>
          <cell r="U18">
            <v>0</v>
          </cell>
          <cell r="AD18">
            <v>0</v>
          </cell>
          <cell r="AL18">
            <v>59485902</v>
          </cell>
          <cell r="AU18">
            <v>4486319</v>
          </cell>
        </row>
        <row r="19">
          <cell r="D19">
            <v>25829496</v>
          </cell>
          <cell r="M19">
            <v>1853098</v>
          </cell>
          <cell r="U19">
            <v>149820</v>
          </cell>
          <cell r="AD19">
            <v>7911</v>
          </cell>
          <cell r="AL19">
            <v>25679676</v>
          </cell>
          <cell r="AU19">
            <v>1845187</v>
          </cell>
        </row>
        <row r="20">
          <cell r="D20">
            <v>1165882</v>
          </cell>
          <cell r="M20">
            <v>61702</v>
          </cell>
          <cell r="U20">
            <v>0</v>
          </cell>
          <cell r="AD20">
            <v>0</v>
          </cell>
          <cell r="AL20">
            <v>1165882</v>
          </cell>
          <cell r="AU20">
            <v>61702</v>
          </cell>
        </row>
        <row r="21">
          <cell r="D21">
            <v>15649139</v>
          </cell>
          <cell r="M21">
            <v>1188408</v>
          </cell>
          <cell r="U21">
            <v>0</v>
          </cell>
          <cell r="AD21">
            <v>0</v>
          </cell>
          <cell r="AL21">
            <v>15649139</v>
          </cell>
          <cell r="AU21">
            <v>1188408</v>
          </cell>
        </row>
        <row r="22">
          <cell r="D22">
            <v>13759334</v>
          </cell>
          <cell r="M22">
            <v>921565</v>
          </cell>
          <cell r="U22">
            <v>0</v>
          </cell>
          <cell r="AL22">
            <v>13759334</v>
          </cell>
          <cell r="AU22">
            <v>921565</v>
          </cell>
        </row>
        <row r="23">
          <cell r="D23">
            <v>12926848</v>
          </cell>
          <cell r="M23">
            <v>838744</v>
          </cell>
          <cell r="U23">
            <v>0</v>
          </cell>
          <cell r="AD23">
            <v>0</v>
          </cell>
          <cell r="AL23">
            <v>12926848</v>
          </cell>
          <cell r="AU23">
            <v>838744</v>
          </cell>
        </row>
        <row r="24">
          <cell r="D24">
            <v>564200</v>
          </cell>
          <cell r="M24">
            <v>53248</v>
          </cell>
          <cell r="U24">
            <v>0</v>
          </cell>
          <cell r="AL24">
            <v>564200</v>
          </cell>
          <cell r="AU24">
            <v>53248</v>
          </cell>
        </row>
        <row r="25">
          <cell r="D25">
            <v>0</v>
          </cell>
          <cell r="M25">
            <v>0</v>
          </cell>
          <cell r="U25">
            <v>0</v>
          </cell>
          <cell r="AL25">
            <v>0</v>
          </cell>
          <cell r="AU25">
            <v>0</v>
          </cell>
        </row>
        <row r="26">
          <cell r="D26">
            <v>12362648</v>
          </cell>
          <cell r="M26">
            <v>785496</v>
          </cell>
          <cell r="U26">
            <v>0</v>
          </cell>
          <cell r="AD26">
            <v>0</v>
          </cell>
          <cell r="AL26">
            <v>12362648</v>
          </cell>
          <cell r="AU26">
            <v>785496</v>
          </cell>
        </row>
        <row r="27">
          <cell r="D27">
            <v>832486</v>
          </cell>
          <cell r="M27">
            <v>82821</v>
          </cell>
          <cell r="U27">
            <v>0</v>
          </cell>
          <cell r="AL27">
            <v>832486</v>
          </cell>
          <cell r="AU27">
            <v>82821</v>
          </cell>
        </row>
      </sheetData>
      <sheetData sheetId="7">
        <row r="4">
          <cell r="L4">
            <v>17437340</v>
          </cell>
          <cell r="M4">
            <v>20886713</v>
          </cell>
          <cell r="AC4">
            <v>2407087</v>
          </cell>
          <cell r="AD4">
            <v>3175317</v>
          </cell>
          <cell r="AT4">
            <v>15030253</v>
          </cell>
          <cell r="AU4">
            <v>17711396</v>
          </cell>
        </row>
        <row r="5">
          <cell r="L5">
            <v>14955244</v>
          </cell>
          <cell r="M5">
            <v>18366882</v>
          </cell>
          <cell r="AC5">
            <v>2407087</v>
          </cell>
          <cell r="AD5">
            <v>3172817</v>
          </cell>
          <cell r="AT5">
            <v>12548157</v>
          </cell>
          <cell r="AU5">
            <v>15194065</v>
          </cell>
        </row>
        <row r="6">
          <cell r="L6">
            <v>9839112</v>
          </cell>
          <cell r="M6">
            <v>11558096</v>
          </cell>
          <cell r="AC6">
            <v>562413</v>
          </cell>
          <cell r="AD6">
            <v>945201</v>
          </cell>
          <cell r="AT6">
            <v>9276699</v>
          </cell>
          <cell r="AU6">
            <v>10612895</v>
          </cell>
        </row>
        <row r="7">
          <cell r="L7">
            <v>3837576</v>
          </cell>
          <cell r="M7">
            <v>5094132</v>
          </cell>
          <cell r="AC7">
            <v>1417727</v>
          </cell>
          <cell r="AD7">
            <v>1692497</v>
          </cell>
          <cell r="AT7">
            <v>2419849</v>
          </cell>
          <cell r="AU7">
            <v>3401635</v>
          </cell>
        </row>
        <row r="8">
          <cell r="L8">
            <v>1278556</v>
          </cell>
          <cell r="M8">
            <v>1714654</v>
          </cell>
          <cell r="AC8">
            <v>426947</v>
          </cell>
          <cell r="AD8">
            <v>535119</v>
          </cell>
          <cell r="AT8">
            <v>851609</v>
          </cell>
          <cell r="AU8">
            <v>1179535</v>
          </cell>
        </row>
        <row r="9">
          <cell r="L9">
            <v>2482096</v>
          </cell>
          <cell r="M9">
            <v>2519831</v>
          </cell>
          <cell r="AC9">
            <v>0</v>
          </cell>
          <cell r="AD9">
            <v>2500</v>
          </cell>
          <cell r="AT9">
            <v>2482096</v>
          </cell>
          <cell r="AU9">
            <v>2517331</v>
          </cell>
        </row>
        <row r="10">
          <cell r="L10">
            <v>8795316</v>
          </cell>
          <cell r="M10">
            <v>10390748</v>
          </cell>
          <cell r="AC10">
            <v>2401652</v>
          </cell>
          <cell r="AD10">
            <v>3167218</v>
          </cell>
          <cell r="AT10">
            <v>6393664</v>
          </cell>
          <cell r="AU10">
            <v>7223530</v>
          </cell>
        </row>
        <row r="11">
          <cell r="L11">
            <v>7571887</v>
          </cell>
          <cell r="M11">
            <v>9161796</v>
          </cell>
          <cell r="AC11">
            <v>2401652</v>
          </cell>
          <cell r="AD11">
            <v>3164718</v>
          </cell>
          <cell r="AT11">
            <v>5170235</v>
          </cell>
          <cell r="AU11">
            <v>5997078</v>
          </cell>
        </row>
        <row r="12">
          <cell r="L12">
            <v>4831101</v>
          </cell>
          <cell r="M12">
            <v>6231406</v>
          </cell>
          <cell r="AC12">
            <v>562413</v>
          </cell>
          <cell r="AD12">
            <v>945201</v>
          </cell>
          <cell r="AT12">
            <v>4268688</v>
          </cell>
          <cell r="AU12">
            <v>5286205</v>
          </cell>
        </row>
        <row r="13">
          <cell r="L13">
            <v>1996749</v>
          </cell>
          <cell r="M13">
            <v>2332298</v>
          </cell>
          <cell r="AC13">
            <v>1412292</v>
          </cell>
          <cell r="AD13">
            <v>1684398</v>
          </cell>
          <cell r="AT13">
            <v>584457</v>
          </cell>
          <cell r="AU13">
            <v>647900</v>
          </cell>
        </row>
        <row r="14">
          <cell r="L14">
            <v>744037</v>
          </cell>
          <cell r="M14">
            <v>598092</v>
          </cell>
          <cell r="AC14">
            <v>426947</v>
          </cell>
          <cell r="AD14">
            <v>535119</v>
          </cell>
          <cell r="AT14">
            <v>317090</v>
          </cell>
          <cell r="AU14">
            <v>62973</v>
          </cell>
        </row>
        <row r="15">
          <cell r="L15">
            <v>1223429</v>
          </cell>
          <cell r="M15">
            <v>1228952</v>
          </cell>
          <cell r="AC15">
            <v>0</v>
          </cell>
          <cell r="AD15">
            <v>2500</v>
          </cell>
          <cell r="AT15">
            <v>1223429</v>
          </cell>
          <cell r="AU15">
            <v>1226452</v>
          </cell>
        </row>
        <row r="16">
          <cell r="L16">
            <v>8561091</v>
          </cell>
          <cell r="M16">
            <v>10411806</v>
          </cell>
          <cell r="AC16">
            <v>5435</v>
          </cell>
          <cell r="AD16">
            <v>8099</v>
          </cell>
          <cell r="AT16">
            <v>8555656</v>
          </cell>
          <cell r="AU16">
            <v>10403707</v>
          </cell>
        </row>
        <row r="17">
          <cell r="L17">
            <v>7379191</v>
          </cell>
          <cell r="M17">
            <v>9205086</v>
          </cell>
          <cell r="AC17">
            <v>5435</v>
          </cell>
          <cell r="AD17">
            <v>8099</v>
          </cell>
          <cell r="AT17">
            <v>7373756</v>
          </cell>
          <cell r="AU17">
            <v>9196987</v>
          </cell>
        </row>
        <row r="18">
          <cell r="L18">
            <v>5008011</v>
          </cell>
          <cell r="M18">
            <v>5326690</v>
          </cell>
          <cell r="AC18">
            <v>0</v>
          </cell>
          <cell r="AD18">
            <v>0</v>
          </cell>
          <cell r="AT18">
            <v>5008011</v>
          </cell>
          <cell r="AU18">
            <v>5326690</v>
          </cell>
        </row>
        <row r="19">
          <cell r="L19">
            <v>1836661</v>
          </cell>
          <cell r="M19">
            <v>2761834</v>
          </cell>
          <cell r="AC19">
            <v>5435</v>
          </cell>
          <cell r="AD19">
            <v>8099</v>
          </cell>
          <cell r="AT19">
            <v>1831226</v>
          </cell>
          <cell r="AU19">
            <v>2753735</v>
          </cell>
        </row>
        <row r="20">
          <cell r="L20">
            <v>534519</v>
          </cell>
          <cell r="M20">
            <v>1116562</v>
          </cell>
          <cell r="AC20">
            <v>0</v>
          </cell>
          <cell r="AD20">
            <v>0</v>
          </cell>
          <cell r="AT20">
            <v>534519</v>
          </cell>
          <cell r="AU20">
            <v>1116562</v>
          </cell>
        </row>
        <row r="21">
          <cell r="L21">
            <v>1181900</v>
          </cell>
          <cell r="M21">
            <v>1206720</v>
          </cell>
          <cell r="AC21">
            <v>0</v>
          </cell>
          <cell r="AD21">
            <v>0</v>
          </cell>
          <cell r="AT21">
            <v>1181900</v>
          </cell>
          <cell r="AU21">
            <v>1206720</v>
          </cell>
        </row>
        <row r="22">
          <cell r="L22">
            <v>80933</v>
          </cell>
          <cell r="M22">
            <v>84159</v>
          </cell>
          <cell r="AC22">
            <v>0</v>
          </cell>
          <cell r="AD22">
            <v>0</v>
          </cell>
          <cell r="AT22">
            <v>80933</v>
          </cell>
          <cell r="AU22">
            <v>84159</v>
          </cell>
        </row>
        <row r="23">
          <cell r="L23">
            <v>4166</v>
          </cell>
          <cell r="M23">
            <v>0</v>
          </cell>
          <cell r="AC23">
            <v>0</v>
          </cell>
          <cell r="AD23">
            <v>0</v>
          </cell>
          <cell r="AT23">
            <v>4166</v>
          </cell>
          <cell r="AU23">
            <v>0</v>
          </cell>
        </row>
        <row r="24">
          <cell r="L24">
            <v>0</v>
          </cell>
          <cell r="M24">
            <v>0</v>
          </cell>
          <cell r="AC24">
            <v>0</v>
          </cell>
          <cell r="AD24">
            <v>0</v>
          </cell>
          <cell r="AT24">
            <v>0</v>
          </cell>
          <cell r="AU24">
            <v>0</v>
          </cell>
        </row>
        <row r="25">
          <cell r="L25">
            <v>4166</v>
          </cell>
          <cell r="M25">
            <v>0</v>
          </cell>
          <cell r="AC25">
            <v>0</v>
          </cell>
          <cell r="AD25">
            <v>0</v>
          </cell>
          <cell r="AT25">
            <v>4166</v>
          </cell>
          <cell r="AU25">
            <v>0</v>
          </cell>
        </row>
        <row r="26">
          <cell r="L26">
            <v>0</v>
          </cell>
          <cell r="M26">
            <v>0</v>
          </cell>
          <cell r="AC26">
            <v>0</v>
          </cell>
          <cell r="AD26">
            <v>0</v>
          </cell>
          <cell r="AT26">
            <v>0</v>
          </cell>
          <cell r="AU26">
            <v>0</v>
          </cell>
        </row>
        <row r="27">
          <cell r="L27">
            <v>76767</v>
          </cell>
          <cell r="M27">
            <v>84159</v>
          </cell>
          <cell r="AC27">
            <v>0</v>
          </cell>
          <cell r="AD27">
            <v>0</v>
          </cell>
          <cell r="AT27">
            <v>76767</v>
          </cell>
          <cell r="AU27">
            <v>84159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J4">
            <v>155741540</v>
          </cell>
          <cell r="K4">
            <v>157352077</v>
          </cell>
          <cell r="X4">
            <v>20633662</v>
          </cell>
          <cell r="Y4">
            <v>20817437</v>
          </cell>
          <cell r="AL4">
            <v>135107878</v>
          </cell>
          <cell r="AM4">
            <v>136534640</v>
          </cell>
        </row>
        <row r="5">
          <cell r="J5">
            <v>134890672</v>
          </cell>
          <cell r="K5">
            <v>135797565</v>
          </cell>
          <cell r="X5">
            <v>20542399</v>
          </cell>
          <cell r="Y5">
            <v>20774898</v>
          </cell>
          <cell r="AL5">
            <v>114348273</v>
          </cell>
          <cell r="AM5">
            <v>115022667</v>
          </cell>
        </row>
        <row r="6">
          <cell r="J6">
            <v>84593217</v>
          </cell>
          <cell r="K6">
            <v>84375004</v>
          </cell>
          <cell r="X6">
            <v>4154913</v>
          </cell>
          <cell r="Y6">
            <v>4837365</v>
          </cell>
          <cell r="AL6">
            <v>80438304</v>
          </cell>
          <cell r="AM6">
            <v>79537639</v>
          </cell>
        </row>
        <row r="7">
          <cell r="J7">
            <v>34329978</v>
          </cell>
          <cell r="K7">
            <v>33597423</v>
          </cell>
          <cell r="X7">
            <v>11823911</v>
          </cell>
          <cell r="Y7">
            <v>12133648</v>
          </cell>
          <cell r="AL7">
            <v>22506067</v>
          </cell>
          <cell r="AM7">
            <v>21463775</v>
          </cell>
        </row>
        <row r="8">
          <cell r="J8">
            <v>15967477</v>
          </cell>
          <cell r="K8">
            <v>17825138</v>
          </cell>
          <cell r="X8">
            <v>4563575</v>
          </cell>
          <cell r="Y8">
            <v>3803885</v>
          </cell>
          <cell r="AL8">
            <v>11403902</v>
          </cell>
          <cell r="AM8">
            <v>14021253</v>
          </cell>
        </row>
        <row r="9">
          <cell r="J9">
            <v>20850868</v>
          </cell>
          <cell r="K9">
            <v>21554512</v>
          </cell>
          <cell r="X9">
            <v>91263</v>
          </cell>
          <cell r="Y9">
            <v>42539</v>
          </cell>
          <cell r="AL9">
            <v>20759605</v>
          </cell>
          <cell r="AM9">
            <v>21511973</v>
          </cell>
        </row>
        <row r="10">
          <cell r="J10">
            <v>76725836</v>
          </cell>
          <cell r="K10">
            <v>80137900</v>
          </cell>
          <cell r="X10">
            <v>20518591</v>
          </cell>
          <cell r="Y10">
            <v>20758501</v>
          </cell>
          <cell r="AL10">
            <v>56207245</v>
          </cell>
          <cell r="AM10">
            <v>59379399</v>
          </cell>
        </row>
        <row r="11">
          <cell r="J11">
            <v>66848743</v>
          </cell>
          <cell r="K11">
            <v>69639827</v>
          </cell>
          <cell r="X11">
            <v>20427328</v>
          </cell>
          <cell r="Y11">
            <v>20715962</v>
          </cell>
          <cell r="AL11">
            <v>46421415</v>
          </cell>
          <cell r="AM11">
            <v>48923865</v>
          </cell>
        </row>
        <row r="12">
          <cell r="J12">
            <v>43128954</v>
          </cell>
          <cell r="K12">
            <v>44337377</v>
          </cell>
          <cell r="X12">
            <v>4154913</v>
          </cell>
          <cell r="Y12">
            <v>4837365</v>
          </cell>
          <cell r="AL12">
            <v>38974041</v>
          </cell>
          <cell r="AM12">
            <v>39500012</v>
          </cell>
        </row>
        <row r="13">
          <cell r="J13">
            <v>17298659</v>
          </cell>
          <cell r="K13">
            <v>17883047</v>
          </cell>
          <cell r="X13">
            <v>11708840</v>
          </cell>
          <cell r="Y13">
            <v>12074712</v>
          </cell>
          <cell r="AL13">
            <v>5589819</v>
          </cell>
          <cell r="AM13">
            <v>5808335</v>
          </cell>
        </row>
        <row r="14">
          <cell r="J14">
            <v>6421130</v>
          </cell>
          <cell r="K14">
            <v>7419403</v>
          </cell>
          <cell r="X14">
            <v>4563575</v>
          </cell>
          <cell r="Y14">
            <v>3803885</v>
          </cell>
          <cell r="AL14">
            <v>1857555</v>
          </cell>
          <cell r="AM14">
            <v>3615518</v>
          </cell>
        </row>
        <row r="15">
          <cell r="J15">
            <v>9877093</v>
          </cell>
          <cell r="K15">
            <v>10498073</v>
          </cell>
          <cell r="X15">
            <v>91263</v>
          </cell>
          <cell r="Y15">
            <v>42539</v>
          </cell>
          <cell r="AL15">
            <v>9785830</v>
          </cell>
          <cell r="AM15">
            <v>10455534</v>
          </cell>
        </row>
        <row r="16">
          <cell r="J16">
            <v>69251812</v>
          </cell>
          <cell r="K16">
            <v>72408118</v>
          </cell>
          <cell r="X16">
            <v>115071</v>
          </cell>
          <cell r="Y16">
            <v>58936</v>
          </cell>
          <cell r="AL16">
            <v>69136741</v>
          </cell>
          <cell r="AM16">
            <v>72349182</v>
          </cell>
        </row>
        <row r="17">
          <cell r="J17">
            <v>58823350</v>
          </cell>
          <cell r="K17">
            <v>61931857</v>
          </cell>
          <cell r="X17">
            <v>115071</v>
          </cell>
          <cell r="Y17">
            <v>58936</v>
          </cell>
          <cell r="AL17">
            <v>58708279</v>
          </cell>
          <cell r="AM17">
            <v>61872921</v>
          </cell>
        </row>
        <row r="18">
          <cell r="J18">
            <v>41088497</v>
          </cell>
          <cell r="K18">
            <v>39907023</v>
          </cell>
          <cell r="X18">
            <v>0</v>
          </cell>
          <cell r="Y18">
            <v>0</v>
          </cell>
          <cell r="AL18">
            <v>41088497</v>
          </cell>
          <cell r="AM18">
            <v>39907023</v>
          </cell>
        </row>
        <row r="19">
          <cell r="J19">
            <v>17031319</v>
          </cell>
          <cell r="K19">
            <v>15707969</v>
          </cell>
          <cell r="X19">
            <v>115071</v>
          </cell>
          <cell r="Y19">
            <v>58936</v>
          </cell>
          <cell r="AL19">
            <v>16916248</v>
          </cell>
          <cell r="AM19">
            <v>15649033</v>
          </cell>
        </row>
        <row r="20">
          <cell r="J20">
            <v>703534</v>
          </cell>
          <cell r="K20">
            <v>6316865</v>
          </cell>
          <cell r="X20">
            <v>0</v>
          </cell>
          <cell r="Y20">
            <v>0</v>
          </cell>
          <cell r="AL20">
            <v>703534</v>
          </cell>
          <cell r="AM20">
            <v>6316865</v>
          </cell>
        </row>
        <row r="21">
          <cell r="J21">
            <v>10428462</v>
          </cell>
          <cell r="K21">
            <v>10476261</v>
          </cell>
          <cell r="X21">
            <v>0</v>
          </cell>
          <cell r="Y21">
            <v>0</v>
          </cell>
          <cell r="AL21">
            <v>10428462</v>
          </cell>
          <cell r="AM21">
            <v>10476261</v>
          </cell>
        </row>
        <row r="22">
          <cell r="J22">
            <v>9763892</v>
          </cell>
          <cell r="K22">
            <v>4806059</v>
          </cell>
          <cell r="X22">
            <v>0</v>
          </cell>
          <cell r="Y22">
            <v>0</v>
          </cell>
          <cell r="AL22">
            <v>9763892</v>
          </cell>
          <cell r="AM22">
            <v>4806059</v>
          </cell>
        </row>
        <row r="23">
          <cell r="J23">
            <v>9218579</v>
          </cell>
          <cell r="K23">
            <v>4225881</v>
          </cell>
          <cell r="X23">
            <v>0</v>
          </cell>
          <cell r="Y23">
            <v>0</v>
          </cell>
          <cell r="AL23">
            <v>9218579</v>
          </cell>
          <cell r="AM23">
            <v>4225881</v>
          </cell>
        </row>
        <row r="24">
          <cell r="J24">
            <v>375766</v>
          </cell>
          <cell r="K24">
            <v>130604</v>
          </cell>
          <cell r="X24">
            <v>0</v>
          </cell>
          <cell r="Y24">
            <v>0</v>
          </cell>
          <cell r="AL24">
            <v>375766</v>
          </cell>
          <cell r="AM24">
            <v>130604</v>
          </cell>
        </row>
        <row r="25">
          <cell r="J25">
            <v>0</v>
          </cell>
          <cell r="K25">
            <v>6407</v>
          </cell>
          <cell r="X25">
            <v>0</v>
          </cell>
          <cell r="Y25">
            <v>0</v>
          </cell>
          <cell r="AL25">
            <v>0</v>
          </cell>
          <cell r="AM25">
            <v>6407</v>
          </cell>
        </row>
        <row r="26">
          <cell r="J26">
            <v>8842813</v>
          </cell>
          <cell r="K26">
            <v>4088870</v>
          </cell>
          <cell r="X26">
            <v>0</v>
          </cell>
          <cell r="Y26">
            <v>0</v>
          </cell>
          <cell r="AL26">
            <v>8842813</v>
          </cell>
          <cell r="AM26">
            <v>4088870</v>
          </cell>
        </row>
        <row r="27">
          <cell r="J27">
            <v>545313</v>
          </cell>
          <cell r="K27">
            <v>580178</v>
          </cell>
          <cell r="X27">
            <v>0</v>
          </cell>
          <cell r="Y27">
            <v>0</v>
          </cell>
          <cell r="AL27">
            <v>545313</v>
          </cell>
          <cell r="AM27">
            <v>580178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90" zoomScaleNormal="90" workbookViewId="0">
      <pane ySplit="3" topLeftCell="A4" activePane="bottomLeft" state="frozen"/>
      <selection sqref="A1:P63"/>
      <selection pane="bottomLeft" activeCell="A2" sqref="A2"/>
    </sheetView>
  </sheetViews>
  <sheetFormatPr defaultRowHeight="16.5"/>
  <cols>
    <col min="1" max="1" width="2.21875" style="1" customWidth="1"/>
    <col min="2" max="2" width="1.44140625" style="1" customWidth="1"/>
    <col min="3" max="3" width="4.44140625" style="1" customWidth="1"/>
    <col min="4" max="6" width="9.33203125" style="1" bestFit="1" customWidth="1"/>
    <col min="7" max="8" width="7.44140625" style="1" customWidth="1"/>
    <col min="9" max="9" width="9.33203125" style="1" bestFit="1" customWidth="1"/>
    <col min="10" max="10" width="9.77734375" style="1" bestFit="1" customWidth="1"/>
    <col min="11" max="11" width="9.33203125" style="1" customWidth="1"/>
    <col min="12" max="13" width="7.44140625" style="1" customWidth="1"/>
    <col min="14" max="14" width="2.33203125" style="1" customWidth="1"/>
    <col min="15" max="16384" width="8.88671875" style="1"/>
  </cols>
  <sheetData>
    <row r="1" spans="1:13" ht="31.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7.25" thickBot="1">
      <c r="D2" s="2"/>
      <c r="E2" s="2"/>
      <c r="F2" s="2"/>
      <c r="G2" s="3"/>
      <c r="H2" s="3"/>
      <c r="J2" s="2"/>
      <c r="K2" s="2"/>
      <c r="L2" s="3"/>
      <c r="M2" s="4"/>
    </row>
    <row r="3" spans="1:13" ht="26.25" customHeight="1" thickBot="1">
      <c r="A3" s="82" t="s">
        <v>1</v>
      </c>
      <c r="B3" s="83"/>
      <c r="C3" s="84"/>
      <c r="D3" s="5" t="s">
        <v>2</v>
      </c>
      <c r="E3" s="6" t="s">
        <v>3</v>
      </c>
      <c r="F3" s="6" t="s">
        <v>4</v>
      </c>
      <c r="G3" s="7" t="s">
        <v>5</v>
      </c>
      <c r="H3" s="7" t="s">
        <v>6</v>
      </c>
      <c r="I3" s="6" t="s">
        <v>7</v>
      </c>
      <c r="J3" s="6" t="s">
        <v>8</v>
      </c>
      <c r="K3" s="6" t="s">
        <v>9</v>
      </c>
      <c r="L3" s="7" t="s">
        <v>10</v>
      </c>
      <c r="M3" s="8" t="s">
        <v>11</v>
      </c>
    </row>
    <row r="4" spans="1:13" ht="18" customHeight="1">
      <c r="A4" s="78" t="s">
        <v>12</v>
      </c>
      <c r="B4" s="79" t="s">
        <v>13</v>
      </c>
      <c r="C4" s="80"/>
      <c r="D4" s="9">
        <f>'[1]2011년'!M4</f>
        <v>163911</v>
      </c>
      <c r="E4" s="10">
        <f>'[1]2012년'!L4</f>
        <v>161900</v>
      </c>
      <c r="F4" s="11">
        <f>'[1]2012년'!M4</f>
        <v>191014</v>
      </c>
      <c r="G4" s="12">
        <f t="shared" ref="G4:G15" si="0">F4/D4*100-100</f>
        <v>16.535192879062421</v>
      </c>
      <c r="H4" s="12">
        <f t="shared" ref="H4:H15" si="1">F4/E4*100-100</f>
        <v>17.982705373687466</v>
      </c>
      <c r="I4" s="10">
        <f>'[1]2011년'!D4</f>
        <v>2085222</v>
      </c>
      <c r="J4" s="13">
        <f>D4+'[1]8월'!J4</f>
        <v>1564759</v>
      </c>
      <c r="K4" s="13">
        <f>F4+'[1]8월'!K4</f>
        <v>1599390</v>
      </c>
      <c r="L4" s="12">
        <f t="shared" ref="L4:L20" si="2">K4/J4*100-100</f>
        <v>2.2131842667145492</v>
      </c>
      <c r="M4" s="14">
        <f t="shared" ref="M4:M39" si="3">K4/K$4*100</f>
        <v>100</v>
      </c>
    </row>
    <row r="5" spans="1:13" ht="18" customHeight="1">
      <c r="A5" s="70"/>
      <c r="B5" s="74" t="s">
        <v>14</v>
      </c>
      <c r="C5" s="75"/>
      <c r="D5" s="15">
        <f>'[1]2011년'!M5</f>
        <v>161474</v>
      </c>
      <c r="E5" s="16">
        <f>'[1]2012년'!L5</f>
        <v>161900</v>
      </c>
      <c r="F5" s="17">
        <f>'[1]2012년'!M5</f>
        <v>190634</v>
      </c>
      <c r="G5" s="18">
        <f t="shared" si="0"/>
        <v>18.058634826659386</v>
      </c>
      <c r="H5" s="18">
        <f t="shared" si="1"/>
        <v>17.747992588017297</v>
      </c>
      <c r="I5" s="16">
        <f>'[1]2011년'!D5</f>
        <v>2053766</v>
      </c>
      <c r="J5" s="19">
        <f>D5+'[1]8월'!J5</f>
        <v>1541588</v>
      </c>
      <c r="K5" s="19">
        <f>F5+'[1]8월'!K5</f>
        <v>1590043</v>
      </c>
      <c r="L5" s="18">
        <f t="shared" si="2"/>
        <v>3.143187414536186</v>
      </c>
      <c r="M5" s="20">
        <f t="shared" si="3"/>
        <v>99.415589693570666</v>
      </c>
    </row>
    <row r="6" spans="1:13" ht="18" customHeight="1">
      <c r="A6" s="70"/>
      <c r="B6" s="21"/>
      <c r="C6" s="22" t="s">
        <v>15</v>
      </c>
      <c r="D6" s="15">
        <f>'[1]2011년'!M6</f>
        <v>71046</v>
      </c>
      <c r="E6" s="16">
        <f>'[1]2012년'!L6</f>
        <v>66676</v>
      </c>
      <c r="F6" s="17">
        <f>'[1]2012년'!M6</f>
        <v>80555</v>
      </c>
      <c r="G6" s="18">
        <f t="shared" si="0"/>
        <v>13.384286237085831</v>
      </c>
      <c r="H6" s="18">
        <f t="shared" si="1"/>
        <v>20.815585817985479</v>
      </c>
      <c r="I6" s="16">
        <f>'[1]2011년'!D6</f>
        <v>855965</v>
      </c>
      <c r="J6" s="19">
        <f>D6+'[1]8월'!J6</f>
        <v>642953</v>
      </c>
      <c r="K6" s="19">
        <f>F6+'[1]8월'!K6</f>
        <v>677759</v>
      </c>
      <c r="L6" s="18">
        <f t="shared" si="2"/>
        <v>5.4134594597116745</v>
      </c>
      <c r="M6" s="20">
        <f t="shared" si="3"/>
        <v>42.376093385603262</v>
      </c>
    </row>
    <row r="7" spans="1:13" ht="18" customHeight="1">
      <c r="A7" s="70"/>
      <c r="B7" s="21"/>
      <c r="C7" s="22" t="s">
        <v>16</v>
      </c>
      <c r="D7" s="15">
        <f>'[1]2011년'!M7</f>
        <v>71375</v>
      </c>
      <c r="E7" s="16">
        <f>'[1]2012년'!L7</f>
        <v>70272</v>
      </c>
      <c r="F7" s="17">
        <f>'[1]2012년'!M7</f>
        <v>81426</v>
      </c>
      <c r="G7" s="18">
        <f t="shared" si="0"/>
        <v>14.081961471103327</v>
      </c>
      <c r="H7" s="18">
        <f t="shared" si="1"/>
        <v>15.872609289617486</v>
      </c>
      <c r="I7" s="16">
        <f>'[1]2011년'!D7</f>
        <v>869599</v>
      </c>
      <c r="J7" s="19">
        <f>D7+'[1]8월'!J7</f>
        <v>652051</v>
      </c>
      <c r="K7" s="19">
        <f>F7+'[1]8월'!K7</f>
        <v>683280</v>
      </c>
      <c r="L7" s="18">
        <f t="shared" si="2"/>
        <v>4.7893492993646021</v>
      </c>
      <c r="M7" s="20">
        <f t="shared" si="3"/>
        <v>42.721287490855893</v>
      </c>
    </row>
    <row r="8" spans="1:13" ht="18" customHeight="1">
      <c r="A8" s="70"/>
      <c r="B8" s="21"/>
      <c r="C8" s="22" t="s">
        <v>17</v>
      </c>
      <c r="D8" s="15">
        <f>'[1]2011년'!M8</f>
        <v>19053</v>
      </c>
      <c r="E8" s="16">
        <f>'[1]2012년'!L8</f>
        <v>24952</v>
      </c>
      <c r="F8" s="17">
        <f>'[1]2012년'!M8</f>
        <v>28653</v>
      </c>
      <c r="G8" s="18">
        <f t="shared" si="0"/>
        <v>50.385766021099045</v>
      </c>
      <c r="H8" s="18">
        <f t="shared" si="1"/>
        <v>14.832478358448228</v>
      </c>
      <c r="I8" s="16">
        <f>'[1]2011년'!D8</f>
        <v>328202</v>
      </c>
      <c r="J8" s="19">
        <f>D8+'[1]8월'!J8</f>
        <v>246584</v>
      </c>
      <c r="K8" s="19">
        <f>F8+'[1]8월'!K8</f>
        <v>229004</v>
      </c>
      <c r="L8" s="18">
        <f t="shared" si="2"/>
        <v>-7.1294163449372263</v>
      </c>
      <c r="M8" s="20">
        <f t="shared" si="3"/>
        <v>14.318208817111525</v>
      </c>
    </row>
    <row r="9" spans="1:13" ht="18" customHeight="1" thickBot="1">
      <c r="A9" s="85"/>
      <c r="B9" s="86" t="s">
        <v>18</v>
      </c>
      <c r="C9" s="87"/>
      <c r="D9" s="23">
        <f>'[1]2011년'!M9</f>
        <v>2437</v>
      </c>
      <c r="E9" s="24">
        <f>'[1]2012년'!L9</f>
        <v>0</v>
      </c>
      <c r="F9" s="25">
        <f>'[1]2012년'!M9</f>
        <v>380</v>
      </c>
      <c r="G9" s="26">
        <f t="shared" si="0"/>
        <v>-84.407057858022156</v>
      </c>
      <c r="H9" s="26" t="e">
        <f t="shared" si="1"/>
        <v>#DIV/0!</v>
      </c>
      <c r="I9" s="24">
        <f>'[1]2011년'!D9</f>
        <v>31456</v>
      </c>
      <c r="J9" s="27">
        <f>D9+'[1]8월'!J9</f>
        <v>23171</v>
      </c>
      <c r="K9" s="27">
        <f>F9+'[1]8월'!K9</f>
        <v>9347</v>
      </c>
      <c r="L9" s="26">
        <f t="shared" si="2"/>
        <v>-59.660782875145657</v>
      </c>
      <c r="M9" s="28">
        <f t="shared" si="3"/>
        <v>0.58441030642932612</v>
      </c>
    </row>
    <row r="10" spans="1:13" ht="18" customHeight="1">
      <c r="A10" s="78" t="s">
        <v>19</v>
      </c>
      <c r="B10" s="79" t="s">
        <v>13</v>
      </c>
      <c r="C10" s="80"/>
      <c r="D10" s="9">
        <f>'[1]2011년'!M10</f>
        <v>53912</v>
      </c>
      <c r="E10" s="10">
        <f>'[1]2012년'!L10</f>
        <v>50691</v>
      </c>
      <c r="F10" s="11">
        <f>'[1]2012년'!M10</f>
        <v>62475</v>
      </c>
      <c r="G10" s="12">
        <f t="shared" si="0"/>
        <v>15.883291289508833</v>
      </c>
      <c r="H10" s="12">
        <f t="shared" si="1"/>
        <v>23.246730188790906</v>
      </c>
      <c r="I10" s="10">
        <f>'[1]2011년'!D10</f>
        <v>579064</v>
      </c>
      <c r="J10" s="13">
        <f>D10+'[1]8월'!J10</f>
        <v>435657</v>
      </c>
      <c r="K10" s="13">
        <f>F10+'[1]8월'!K10</f>
        <v>483858</v>
      </c>
      <c r="L10" s="12">
        <f t="shared" si="2"/>
        <v>11.063979231367796</v>
      </c>
      <c r="M10" s="14">
        <f t="shared" si="3"/>
        <v>30.25265882617748</v>
      </c>
    </row>
    <row r="11" spans="1:13" ht="18" customHeight="1">
      <c r="A11" s="70"/>
      <c r="B11" s="74" t="s">
        <v>14</v>
      </c>
      <c r="C11" s="75"/>
      <c r="D11" s="15">
        <f>'[1]2011년'!M11</f>
        <v>51475</v>
      </c>
      <c r="E11" s="16">
        <f>'[1]2012년'!L11</f>
        <v>50691</v>
      </c>
      <c r="F11" s="17">
        <f>'[1]2012년'!M11</f>
        <v>62095</v>
      </c>
      <c r="G11" s="18">
        <f t="shared" si="0"/>
        <v>20.631374453618264</v>
      </c>
      <c r="H11" s="18">
        <f t="shared" si="1"/>
        <v>22.497090213252832</v>
      </c>
      <c r="I11" s="16">
        <f>'[1]2011년'!D11</f>
        <v>545609</v>
      </c>
      <c r="J11" s="19">
        <f>D11+'[1]8월'!J11</f>
        <v>412486</v>
      </c>
      <c r="K11" s="19">
        <f>F11+'[1]8월'!K11</f>
        <v>474511</v>
      </c>
      <c r="L11" s="18">
        <f t="shared" si="2"/>
        <v>15.036873978753221</v>
      </c>
      <c r="M11" s="20">
        <f t="shared" si="3"/>
        <v>29.668248519748154</v>
      </c>
    </row>
    <row r="12" spans="1:13" ht="18" customHeight="1">
      <c r="A12" s="70"/>
      <c r="B12" s="21"/>
      <c r="C12" s="22" t="s">
        <v>15</v>
      </c>
      <c r="D12" s="15">
        <f>'[1]2011년'!M12</f>
        <v>23532</v>
      </c>
      <c r="E12" s="16">
        <f>'[1]2012년'!L12</f>
        <v>19776</v>
      </c>
      <c r="F12" s="17">
        <f>'[1]2012년'!M12</f>
        <v>24510</v>
      </c>
      <c r="G12" s="18">
        <f t="shared" si="0"/>
        <v>4.1560428352881189</v>
      </c>
      <c r="H12" s="18">
        <f t="shared" si="1"/>
        <v>23.9381067961165</v>
      </c>
      <c r="I12" s="16">
        <f>'[1]2011년'!D12</f>
        <v>248126</v>
      </c>
      <c r="J12" s="19">
        <f>D12+'[1]8월'!J12</f>
        <v>194771</v>
      </c>
      <c r="K12" s="19">
        <f>F12+'[1]8월'!K12</f>
        <v>193463</v>
      </c>
      <c r="L12" s="18">
        <f t="shared" si="2"/>
        <v>-0.671557880793344</v>
      </c>
      <c r="M12" s="20">
        <f t="shared" si="3"/>
        <v>12.096049118726516</v>
      </c>
    </row>
    <row r="13" spans="1:13" ht="18" customHeight="1">
      <c r="A13" s="70"/>
      <c r="B13" s="21"/>
      <c r="C13" s="22" t="s">
        <v>16</v>
      </c>
      <c r="D13" s="15">
        <f>'[1]2011년'!M13</f>
        <v>20820</v>
      </c>
      <c r="E13" s="16">
        <f>'[1]2012년'!L13</f>
        <v>18556</v>
      </c>
      <c r="F13" s="17">
        <f>'[1]2012년'!M13</f>
        <v>23063</v>
      </c>
      <c r="G13" s="18">
        <f t="shared" si="0"/>
        <v>10.77329490874159</v>
      </c>
      <c r="H13" s="18">
        <f t="shared" si="1"/>
        <v>24.288639793058849</v>
      </c>
      <c r="I13" s="16">
        <f>'[1]2011년'!D13</f>
        <v>236944</v>
      </c>
      <c r="J13" s="19">
        <f>D13+'[1]8월'!J13</f>
        <v>180983</v>
      </c>
      <c r="K13" s="19">
        <f>F13+'[1]8월'!K13</f>
        <v>177546</v>
      </c>
      <c r="L13" s="18">
        <f t="shared" si="2"/>
        <v>-1.8990733936336568</v>
      </c>
      <c r="M13" s="20">
        <f t="shared" si="3"/>
        <v>11.100857201808189</v>
      </c>
    </row>
    <row r="14" spans="1:13" ht="18" customHeight="1">
      <c r="A14" s="70"/>
      <c r="B14" s="21"/>
      <c r="C14" s="22" t="s">
        <v>17</v>
      </c>
      <c r="D14" s="15">
        <f>'[1]2011년'!M14</f>
        <v>7123</v>
      </c>
      <c r="E14" s="16">
        <f>'[1]2012년'!L14</f>
        <v>12359</v>
      </c>
      <c r="F14" s="17">
        <f>'[1]2012년'!M14</f>
        <v>14522</v>
      </c>
      <c r="G14" s="18">
        <f t="shared" si="0"/>
        <v>103.8747718657869</v>
      </c>
      <c r="H14" s="18">
        <f t="shared" si="1"/>
        <v>17.501415972166029</v>
      </c>
      <c r="I14" s="16">
        <f>'[1]2011년'!D14</f>
        <v>60539</v>
      </c>
      <c r="J14" s="19">
        <f>D14+'[1]8월'!J14</f>
        <v>36732</v>
      </c>
      <c r="K14" s="19">
        <f>F14+'[1]8월'!K14</f>
        <v>103502</v>
      </c>
      <c r="L14" s="18">
        <f t="shared" si="2"/>
        <v>181.77610802569967</v>
      </c>
      <c r="M14" s="20">
        <f t="shared" si="3"/>
        <v>6.471342199213451</v>
      </c>
    </row>
    <row r="15" spans="1:13" ht="18" customHeight="1" thickBot="1">
      <c r="A15" s="71"/>
      <c r="B15" s="76" t="s">
        <v>18</v>
      </c>
      <c r="C15" s="77"/>
      <c r="D15" s="29">
        <f>'[1]2011년'!M15</f>
        <v>2437</v>
      </c>
      <c r="E15" s="30">
        <f>'[1]2012년'!L15</f>
        <v>0</v>
      </c>
      <c r="F15" s="31">
        <f>'[1]2012년'!M15</f>
        <v>380</v>
      </c>
      <c r="G15" s="32">
        <f t="shared" si="0"/>
        <v>-84.407057858022156</v>
      </c>
      <c r="H15" s="32" t="e">
        <f t="shared" si="1"/>
        <v>#DIV/0!</v>
      </c>
      <c r="I15" s="30">
        <f>'[1]2011년'!D15</f>
        <v>31456</v>
      </c>
      <c r="J15" s="33">
        <f>D15+'[1]8월'!J15</f>
        <v>23171</v>
      </c>
      <c r="K15" s="33">
        <f>F15+'[1]8월'!K15</f>
        <v>9347</v>
      </c>
      <c r="L15" s="32">
        <f t="shared" si="2"/>
        <v>-59.660782875145657</v>
      </c>
      <c r="M15" s="34">
        <f t="shared" si="3"/>
        <v>0.58441030642932612</v>
      </c>
    </row>
    <row r="16" spans="1:13" ht="18" customHeight="1">
      <c r="A16" s="78" t="s">
        <v>20</v>
      </c>
      <c r="B16" s="79" t="s">
        <v>13</v>
      </c>
      <c r="C16" s="80"/>
      <c r="D16" s="9">
        <f>'[1]2011년'!M16</f>
        <v>0</v>
      </c>
      <c r="E16" s="10">
        <f>'[1]2012년'!L16</f>
        <v>0</v>
      </c>
      <c r="F16" s="11">
        <f>'[1]2012년'!M16</f>
        <v>0</v>
      </c>
      <c r="G16" s="12"/>
      <c r="H16" s="12"/>
      <c r="I16" s="10">
        <f>'[1]2011년'!D16</f>
        <v>17736</v>
      </c>
      <c r="J16" s="13">
        <f>D16+'[1]8월'!J16</f>
        <v>17736</v>
      </c>
      <c r="K16" s="13">
        <f>F16+'[1]8월'!K16</f>
        <v>0</v>
      </c>
      <c r="L16" s="12">
        <f t="shared" si="2"/>
        <v>-100</v>
      </c>
      <c r="M16" s="14">
        <f t="shared" si="3"/>
        <v>0</v>
      </c>
    </row>
    <row r="17" spans="1:13" ht="18" customHeight="1">
      <c r="A17" s="70"/>
      <c r="B17" s="74" t="s">
        <v>14</v>
      </c>
      <c r="C17" s="75"/>
      <c r="D17" s="15">
        <f>'[1]2011년'!M17</f>
        <v>0</v>
      </c>
      <c r="E17" s="16">
        <f>'[1]2012년'!L17</f>
        <v>0</v>
      </c>
      <c r="F17" s="17">
        <f>'[1]2012년'!M17</f>
        <v>0</v>
      </c>
      <c r="G17" s="18"/>
      <c r="H17" s="18"/>
      <c r="I17" s="16">
        <f>'[1]2011년'!D17</f>
        <v>17497</v>
      </c>
      <c r="J17" s="19">
        <f>D17+'[1]8월'!J17</f>
        <v>17736</v>
      </c>
      <c r="K17" s="19">
        <f>F17+'[1]8월'!K17</f>
        <v>0</v>
      </c>
      <c r="L17" s="18">
        <f t="shared" si="2"/>
        <v>-100</v>
      </c>
      <c r="M17" s="20">
        <f t="shared" si="3"/>
        <v>0</v>
      </c>
    </row>
    <row r="18" spans="1:13" ht="18" customHeight="1">
      <c r="A18" s="70"/>
      <c r="B18" s="21"/>
      <c r="C18" s="22" t="s">
        <v>15</v>
      </c>
      <c r="D18" s="15">
        <f>'[1]2011년'!M18</f>
        <v>0</v>
      </c>
      <c r="E18" s="16">
        <f>'[1]2012년'!L18</f>
        <v>0</v>
      </c>
      <c r="F18" s="17">
        <f>'[1]2012년'!M18</f>
        <v>0</v>
      </c>
      <c r="G18" s="18"/>
      <c r="H18" s="18"/>
      <c r="I18" s="16">
        <f>'[1]2011년'!D18</f>
        <v>7799</v>
      </c>
      <c r="J18" s="19">
        <f>D18+'[1]8월'!J18</f>
        <v>7881</v>
      </c>
      <c r="K18" s="19">
        <f>F18+'[1]8월'!K18</f>
        <v>0</v>
      </c>
      <c r="L18" s="18">
        <f t="shared" si="2"/>
        <v>-100</v>
      </c>
      <c r="M18" s="20">
        <f t="shared" si="3"/>
        <v>0</v>
      </c>
    </row>
    <row r="19" spans="1:13" ht="18" customHeight="1">
      <c r="A19" s="70"/>
      <c r="B19" s="21"/>
      <c r="C19" s="22" t="s">
        <v>16</v>
      </c>
      <c r="D19" s="15">
        <f>'[1]2011년'!M19</f>
        <v>0</v>
      </c>
      <c r="E19" s="16">
        <f>'[1]2012년'!L19</f>
        <v>0</v>
      </c>
      <c r="F19" s="17">
        <f>'[1]2012년'!M19</f>
        <v>0</v>
      </c>
      <c r="G19" s="18"/>
      <c r="H19" s="18"/>
      <c r="I19" s="16">
        <f>'[1]2011년'!D19</f>
        <v>8624</v>
      </c>
      <c r="J19" s="19">
        <f>D19+'[1]8월'!J19</f>
        <v>8896</v>
      </c>
      <c r="K19" s="19">
        <f>F19+'[1]8월'!K19</f>
        <v>0</v>
      </c>
      <c r="L19" s="18">
        <f t="shared" si="2"/>
        <v>-100</v>
      </c>
      <c r="M19" s="20">
        <f t="shared" si="3"/>
        <v>0</v>
      </c>
    </row>
    <row r="20" spans="1:13" ht="18" customHeight="1">
      <c r="A20" s="70"/>
      <c r="B20" s="21"/>
      <c r="C20" s="22" t="s">
        <v>17</v>
      </c>
      <c r="D20" s="15">
        <f>'[1]2011년'!M20</f>
        <v>0</v>
      </c>
      <c r="E20" s="16">
        <f>'[1]2012년'!L20</f>
        <v>0</v>
      </c>
      <c r="F20" s="17">
        <f>'[1]2012년'!M20</f>
        <v>0</v>
      </c>
      <c r="G20" s="18"/>
      <c r="H20" s="18"/>
      <c r="I20" s="16">
        <f>'[1]2011년'!D20</f>
        <v>1074</v>
      </c>
      <c r="J20" s="19">
        <f>D20+'[1]8월'!J20</f>
        <v>959</v>
      </c>
      <c r="K20" s="19">
        <f>F20+'[1]8월'!K20</f>
        <v>0</v>
      </c>
      <c r="L20" s="18">
        <f t="shared" si="2"/>
        <v>-100</v>
      </c>
      <c r="M20" s="20">
        <f t="shared" si="3"/>
        <v>0</v>
      </c>
    </row>
    <row r="21" spans="1:13" ht="18" customHeight="1" thickBot="1">
      <c r="A21" s="71"/>
      <c r="B21" s="76" t="s">
        <v>18</v>
      </c>
      <c r="C21" s="77"/>
      <c r="D21" s="29">
        <f>'[1]2011년'!M21</f>
        <v>0</v>
      </c>
      <c r="E21" s="30">
        <f>'[1]2012년'!L21</f>
        <v>0</v>
      </c>
      <c r="F21" s="31">
        <f>'[1]2012년'!M21</f>
        <v>0</v>
      </c>
      <c r="G21" s="32"/>
      <c r="H21" s="32"/>
      <c r="I21" s="30">
        <f>'[1]2011년'!D21</f>
        <v>0</v>
      </c>
      <c r="J21" s="33">
        <f>D21+'[1]8월'!J21</f>
        <v>0</v>
      </c>
      <c r="K21" s="33">
        <f>F21+'[1]8월'!K21</f>
        <v>0</v>
      </c>
      <c r="L21" s="32"/>
      <c r="M21" s="34">
        <f t="shared" si="3"/>
        <v>0</v>
      </c>
    </row>
    <row r="22" spans="1:13" ht="18" customHeight="1">
      <c r="A22" s="78" t="s">
        <v>21</v>
      </c>
      <c r="B22" s="79" t="s">
        <v>13</v>
      </c>
      <c r="C22" s="80"/>
      <c r="D22" s="9">
        <f>'[1]2011년'!M22</f>
        <v>59154</v>
      </c>
      <c r="E22" s="10">
        <f>'[1]2012년'!L22</f>
        <v>52130</v>
      </c>
      <c r="F22" s="11">
        <f>'[1]2012년'!M22</f>
        <v>59360</v>
      </c>
      <c r="G22" s="12">
        <f>F22/D22*100-100</f>
        <v>0.34824356763701303</v>
      </c>
      <c r="H22" s="12">
        <f>F22/E22*100-100</f>
        <v>13.869173220794167</v>
      </c>
      <c r="I22" s="10">
        <f>'[1]2011년'!D22</f>
        <v>716460</v>
      </c>
      <c r="J22" s="13">
        <f>D22+'[1]8월'!J22</f>
        <v>534180</v>
      </c>
      <c r="K22" s="13">
        <f>F22+'[1]8월'!K22</f>
        <v>502635</v>
      </c>
      <c r="L22" s="12">
        <f>K22/J22*100-100</f>
        <v>-5.9053128159047503</v>
      </c>
      <c r="M22" s="14">
        <f t="shared" si="3"/>
        <v>31.426668917524808</v>
      </c>
    </row>
    <row r="23" spans="1:13" ht="18" customHeight="1">
      <c r="A23" s="70"/>
      <c r="B23" s="74" t="s">
        <v>14</v>
      </c>
      <c r="C23" s="75"/>
      <c r="D23" s="15">
        <f>'[1]2011년'!M23</f>
        <v>59154</v>
      </c>
      <c r="E23" s="16">
        <f>'[1]2012년'!L23</f>
        <v>52130</v>
      </c>
      <c r="F23" s="17">
        <f>'[1]2012년'!M23</f>
        <v>59360</v>
      </c>
      <c r="G23" s="18">
        <f>F23/D23*100-100</f>
        <v>0.34824356763701303</v>
      </c>
      <c r="H23" s="18">
        <f>F23/E23*100-100</f>
        <v>13.869173220794167</v>
      </c>
      <c r="I23" s="16">
        <f>'[1]2011년'!D23</f>
        <v>718155</v>
      </c>
      <c r="J23" s="19">
        <f>D23+'[1]8월'!J23</f>
        <v>534180</v>
      </c>
      <c r="K23" s="19">
        <f>F23+'[1]8월'!K23</f>
        <v>502635</v>
      </c>
      <c r="L23" s="18">
        <f>K23/J23*100-100</f>
        <v>-5.9053128159047503</v>
      </c>
      <c r="M23" s="20">
        <f t="shared" si="3"/>
        <v>31.426668917524808</v>
      </c>
    </row>
    <row r="24" spans="1:13" ht="18" customHeight="1">
      <c r="A24" s="70"/>
      <c r="B24" s="21"/>
      <c r="C24" s="22" t="s">
        <v>15</v>
      </c>
      <c r="D24" s="15">
        <f>'[1]2011년'!M24</f>
        <v>27554</v>
      </c>
      <c r="E24" s="16">
        <f>'[1]2012년'!L24</f>
        <v>25205</v>
      </c>
      <c r="F24" s="17">
        <f>'[1]2012년'!M24</f>
        <v>28294</v>
      </c>
      <c r="G24" s="18">
        <f>F24/D24*100-100</f>
        <v>2.685635479422217</v>
      </c>
      <c r="H24" s="18">
        <f>F24/E24*100-100</f>
        <v>12.2555048601468</v>
      </c>
      <c r="I24" s="16">
        <f>'[1]2011년'!D24</f>
        <v>339796</v>
      </c>
      <c r="J24" s="19">
        <f>D24+'[1]8월'!J24</f>
        <v>251797</v>
      </c>
      <c r="K24" s="19">
        <f>F24+'[1]8월'!K24</f>
        <v>242521</v>
      </c>
      <c r="L24" s="18">
        <f>K24/J24*100-100</f>
        <v>-3.6839199831610472</v>
      </c>
      <c r="M24" s="20">
        <f t="shared" si="3"/>
        <v>15.163343524718801</v>
      </c>
    </row>
    <row r="25" spans="1:13" ht="18" customHeight="1">
      <c r="A25" s="70"/>
      <c r="B25" s="21"/>
      <c r="C25" s="22" t="s">
        <v>16</v>
      </c>
      <c r="D25" s="15">
        <f>'[1]2011년'!M25</f>
        <v>29398</v>
      </c>
      <c r="E25" s="16">
        <f>'[1]2012년'!L25</f>
        <v>24949</v>
      </c>
      <c r="F25" s="17">
        <f>'[1]2012년'!M25</f>
        <v>28424</v>
      </c>
      <c r="G25" s="18">
        <f>F25/D25*100-100</f>
        <v>-3.313150554459483</v>
      </c>
      <c r="H25" s="18">
        <f>F25/E25*100-100</f>
        <v>13.928413964487561</v>
      </c>
      <c r="I25" s="16">
        <f>'[1]2011년'!D25</f>
        <v>321858</v>
      </c>
      <c r="J25" s="19">
        <f>D25+'[1]8월'!J25</f>
        <v>234867</v>
      </c>
      <c r="K25" s="19">
        <f>F25+'[1]8월'!K25</f>
        <v>236218</v>
      </c>
      <c r="L25" s="18">
        <f>K25/J25*100-100</f>
        <v>0.57521916659214867</v>
      </c>
      <c r="M25" s="20">
        <f t="shared" si="3"/>
        <v>14.769255778765656</v>
      </c>
    </row>
    <row r="26" spans="1:13" ht="18" customHeight="1">
      <c r="A26" s="70"/>
      <c r="B26" s="21"/>
      <c r="C26" s="22" t="s">
        <v>17</v>
      </c>
      <c r="D26" s="15">
        <f>'[1]2011년'!M26</f>
        <v>2202</v>
      </c>
      <c r="E26" s="16">
        <f>'[1]2012년'!L26</f>
        <v>1976</v>
      </c>
      <c r="F26" s="17">
        <f>'[1]2012년'!M26</f>
        <v>2642</v>
      </c>
      <c r="G26" s="18">
        <f>F26/D26*100-100</f>
        <v>19.981834695731166</v>
      </c>
      <c r="H26" s="18">
        <f>F26/E26*100-100</f>
        <v>33.704453441295556</v>
      </c>
      <c r="I26" s="16">
        <f>'[1]2011년'!D26</f>
        <v>56501</v>
      </c>
      <c r="J26" s="19">
        <f>D26+'[1]8월'!J26</f>
        <v>47516</v>
      </c>
      <c r="K26" s="19">
        <f>F26+'[1]8월'!K26</f>
        <v>23896</v>
      </c>
      <c r="L26" s="18">
        <f>K26/J26*100-100</f>
        <v>-49.709571512753605</v>
      </c>
      <c r="M26" s="20">
        <f t="shared" si="3"/>
        <v>1.4940696140403529</v>
      </c>
    </row>
    <row r="27" spans="1:13" ht="18" customHeight="1" thickBot="1">
      <c r="A27" s="71"/>
      <c r="B27" s="76" t="s">
        <v>18</v>
      </c>
      <c r="C27" s="77"/>
      <c r="D27" s="29">
        <f>'[1]2011년'!M27</f>
        <v>0</v>
      </c>
      <c r="E27" s="30">
        <f>'[1]2012년'!L27</f>
        <v>0</v>
      </c>
      <c r="F27" s="31">
        <f>'[1]2012년'!M27</f>
        <v>0</v>
      </c>
      <c r="G27" s="32"/>
      <c r="H27" s="32"/>
      <c r="I27" s="30">
        <f>'[1]2011년'!D27</f>
        <v>0</v>
      </c>
      <c r="J27" s="33">
        <f>D27+'[1]8월'!J27</f>
        <v>0</v>
      </c>
      <c r="K27" s="33">
        <f>F27+'[1]8월'!K27</f>
        <v>0</v>
      </c>
      <c r="L27" s="32"/>
      <c r="M27" s="34">
        <f t="shared" si="3"/>
        <v>0</v>
      </c>
    </row>
    <row r="28" spans="1:13" ht="18" customHeight="1">
      <c r="A28" s="78" t="s">
        <v>22</v>
      </c>
      <c r="B28" s="79" t="s">
        <v>13</v>
      </c>
      <c r="C28" s="80"/>
      <c r="D28" s="9">
        <f>'[1]2011년'!M28</f>
        <v>50164</v>
      </c>
      <c r="E28" s="10">
        <f>'[1]2012년'!L28</f>
        <v>58737</v>
      </c>
      <c r="F28" s="11">
        <f>'[1]2012년'!M28</f>
        <v>68599</v>
      </c>
      <c r="G28" s="12">
        <f>F28/D28*100-100</f>
        <v>36.74946176540945</v>
      </c>
      <c r="H28" s="12">
        <f>F28/E28*100-100</f>
        <v>16.790098234502949</v>
      </c>
      <c r="I28" s="10">
        <f>'[1]2011년'!D28</f>
        <v>760137</v>
      </c>
      <c r="J28" s="13">
        <f>D28+'[1]8월'!J28</f>
        <v>567419</v>
      </c>
      <c r="K28" s="13">
        <f>F28+'[1]8월'!K28</f>
        <v>607879</v>
      </c>
      <c r="L28" s="12">
        <f>K28/J28*100-100</f>
        <v>7.1305331686108531</v>
      </c>
      <c r="M28" s="14">
        <f t="shared" si="3"/>
        <v>38.006927641163195</v>
      </c>
    </row>
    <row r="29" spans="1:13" ht="18" customHeight="1">
      <c r="A29" s="70"/>
      <c r="B29" s="74" t="s">
        <v>14</v>
      </c>
      <c r="C29" s="75"/>
      <c r="D29" s="15">
        <f>'[1]2011년'!M29</f>
        <v>50164</v>
      </c>
      <c r="E29" s="16">
        <f>'[1]2012년'!L29</f>
        <v>58737</v>
      </c>
      <c r="F29" s="17">
        <f>'[1]2012년'!M29</f>
        <v>68599</v>
      </c>
      <c r="G29" s="18">
        <f>F29/D29*100-100</f>
        <v>36.74946176540945</v>
      </c>
      <c r="H29" s="18">
        <f>F29/E29*100-100</f>
        <v>16.790098234502949</v>
      </c>
      <c r="I29" s="16">
        <f>'[1]2011년'!D29</f>
        <v>760675</v>
      </c>
      <c r="J29" s="19">
        <f>D29+'[1]8월'!J29</f>
        <v>567419</v>
      </c>
      <c r="K29" s="19">
        <f>F29+'[1]8월'!K29</f>
        <v>607879</v>
      </c>
      <c r="L29" s="18">
        <f>K29/J29*100-100</f>
        <v>7.1305331686108531</v>
      </c>
      <c r="M29" s="20">
        <f t="shared" si="3"/>
        <v>38.006927641163195</v>
      </c>
    </row>
    <row r="30" spans="1:13" ht="18" customHeight="1">
      <c r="A30" s="70"/>
      <c r="B30" s="21"/>
      <c r="C30" s="22" t="s">
        <v>15</v>
      </c>
      <c r="D30" s="15">
        <f>'[1]2011년'!M30</f>
        <v>19615</v>
      </c>
      <c r="E30" s="16">
        <f>'[1]2012년'!L30</f>
        <v>21595</v>
      </c>
      <c r="F30" s="17">
        <f>'[1]2012년'!M30</f>
        <v>27537</v>
      </c>
      <c r="G30" s="18">
        <f>F30/D30*100-100</f>
        <v>40.387458577619157</v>
      </c>
      <c r="H30" s="18">
        <f>F30/E30*100-100</f>
        <v>27.515628617735572</v>
      </c>
      <c r="I30" s="16">
        <f>'[1]2011년'!D30</f>
        <v>254844</v>
      </c>
      <c r="J30" s="19">
        <f>D30+'[1]8월'!J30</f>
        <v>184017</v>
      </c>
      <c r="K30" s="19">
        <f>F30+'[1]8월'!K30</f>
        <v>239857</v>
      </c>
      <c r="L30" s="18">
        <f>K30/J30*100-100</f>
        <v>30.345022470749996</v>
      </c>
      <c r="M30" s="20">
        <f t="shared" si="3"/>
        <v>14.996780022383533</v>
      </c>
    </row>
    <row r="31" spans="1:13" ht="18" customHeight="1">
      <c r="A31" s="70"/>
      <c r="B31" s="21"/>
      <c r="C31" s="22" t="s">
        <v>16</v>
      </c>
      <c r="D31" s="15">
        <f>'[1]2011년'!M31</f>
        <v>20821</v>
      </c>
      <c r="E31" s="16">
        <f>'[1]2012년'!L31</f>
        <v>26525</v>
      </c>
      <c r="F31" s="17">
        <f>'[1]2012년'!M31</f>
        <v>29573</v>
      </c>
      <c r="G31" s="18">
        <f>F31/D31*100-100</f>
        <v>42.034484414773544</v>
      </c>
      <c r="H31" s="18">
        <f>F31/E31*100-100</f>
        <v>11.491046182846375</v>
      </c>
      <c r="I31" s="16">
        <f>'[1]2011년'!D31</f>
        <v>295743</v>
      </c>
      <c r="J31" s="19">
        <f>D31+'[1]8월'!J31</f>
        <v>222025</v>
      </c>
      <c r="K31" s="19">
        <f>F31+'[1]8월'!K31</f>
        <v>266416</v>
      </c>
      <c r="L31" s="18">
        <f>K31/J31*100-100</f>
        <v>19.993694403783351</v>
      </c>
      <c r="M31" s="20">
        <f t="shared" si="3"/>
        <v>16.657350614921938</v>
      </c>
    </row>
    <row r="32" spans="1:13" ht="18" customHeight="1">
      <c r="A32" s="70"/>
      <c r="B32" s="21"/>
      <c r="C32" s="22" t="s">
        <v>17</v>
      </c>
      <c r="D32" s="15">
        <f>'[1]2011년'!M32</f>
        <v>9728</v>
      </c>
      <c r="E32" s="16">
        <f>'[1]2012년'!L32</f>
        <v>10617</v>
      </c>
      <c r="F32" s="17">
        <f>'[1]2012년'!M32</f>
        <v>11489</v>
      </c>
      <c r="G32" s="18">
        <f>F32/D32*100-100</f>
        <v>18.102384868421069</v>
      </c>
      <c r="H32" s="18">
        <f>F32/E32*100-100</f>
        <v>8.2132429123104487</v>
      </c>
      <c r="I32" s="16">
        <f>'[1]2011년'!D32</f>
        <v>210088</v>
      </c>
      <c r="J32" s="19">
        <f>D32+'[1]8월'!J32</f>
        <v>161377</v>
      </c>
      <c r="K32" s="19">
        <f>F32+'[1]8월'!K32</f>
        <v>101606</v>
      </c>
      <c r="L32" s="18">
        <f>K32/J32*100-100</f>
        <v>-37.038115716613895</v>
      </c>
      <c r="M32" s="20">
        <f t="shared" si="3"/>
        <v>6.3527970038577211</v>
      </c>
    </row>
    <row r="33" spans="1:13" ht="18" customHeight="1" thickBot="1">
      <c r="A33" s="71"/>
      <c r="B33" s="76" t="s">
        <v>18</v>
      </c>
      <c r="C33" s="77"/>
      <c r="D33" s="29">
        <f>'[1]2011년'!M33</f>
        <v>0</v>
      </c>
      <c r="E33" s="30">
        <f>'[1]2012년'!L33</f>
        <v>0</v>
      </c>
      <c r="F33" s="31">
        <f>'[1]2012년'!M33</f>
        <v>0</v>
      </c>
      <c r="G33" s="32"/>
      <c r="H33" s="32"/>
      <c r="I33" s="30">
        <f>'[1]2011년'!D33</f>
        <v>0</v>
      </c>
      <c r="J33" s="33">
        <f>D33+'[1]8월'!J33</f>
        <v>0</v>
      </c>
      <c r="K33" s="33">
        <f>F33+'[1]8월'!K33</f>
        <v>0</v>
      </c>
      <c r="L33" s="32"/>
      <c r="M33" s="34">
        <f t="shared" si="3"/>
        <v>0</v>
      </c>
    </row>
    <row r="34" spans="1:13" ht="18" customHeight="1">
      <c r="A34" s="69" t="s">
        <v>23</v>
      </c>
      <c r="B34" s="72" t="s">
        <v>13</v>
      </c>
      <c r="C34" s="73"/>
      <c r="D34" s="35">
        <f>'[1]2011년'!M34</f>
        <v>681</v>
      </c>
      <c r="E34" s="36">
        <f>'[1]2012년'!L34</f>
        <v>342</v>
      </c>
      <c r="F34" s="37">
        <f>'[1]2012년'!M34</f>
        <v>580</v>
      </c>
      <c r="G34" s="38">
        <f>F34/D34*100-100</f>
        <v>-14.83113069016153</v>
      </c>
      <c r="H34" s="38">
        <f>F34/E34*100-100</f>
        <v>69.59064327485379</v>
      </c>
      <c r="I34" s="36">
        <f>'[1]2011년'!D34</f>
        <v>11830</v>
      </c>
      <c r="J34" s="39">
        <f>D34+'[1]8월'!J34</f>
        <v>9767</v>
      </c>
      <c r="K34" s="39">
        <f>F34+'[1]8월'!K34</f>
        <v>5018</v>
      </c>
      <c r="L34" s="38">
        <f>K34/J34*100-100</f>
        <v>-48.622913893723762</v>
      </c>
      <c r="M34" s="40">
        <f t="shared" si="3"/>
        <v>0.31374461513452001</v>
      </c>
    </row>
    <row r="35" spans="1:13" ht="18" customHeight="1">
      <c r="A35" s="70"/>
      <c r="B35" s="74" t="s">
        <v>14</v>
      </c>
      <c r="C35" s="75"/>
      <c r="D35" s="15">
        <f>'[1]2011년'!M35</f>
        <v>681</v>
      </c>
      <c r="E35" s="16">
        <f>'[1]2012년'!L35</f>
        <v>342</v>
      </c>
      <c r="F35" s="17">
        <f>'[1]2012년'!M35</f>
        <v>580</v>
      </c>
      <c r="G35" s="18">
        <f>F35/D35*100-100</f>
        <v>-14.83113069016153</v>
      </c>
      <c r="H35" s="18">
        <f>F35/E35*100-100</f>
        <v>69.59064327485379</v>
      </c>
      <c r="I35" s="16">
        <f>'[1]2011년'!D35</f>
        <v>11830</v>
      </c>
      <c r="J35" s="19">
        <f>D35+'[1]8월'!J35</f>
        <v>9767</v>
      </c>
      <c r="K35" s="19">
        <f>F35+'[1]8월'!K35</f>
        <v>5018</v>
      </c>
      <c r="L35" s="18">
        <f>K35/J35*100-100</f>
        <v>-48.622913893723762</v>
      </c>
      <c r="M35" s="20">
        <f t="shared" si="3"/>
        <v>0.31374461513452001</v>
      </c>
    </row>
    <row r="36" spans="1:13" ht="18" customHeight="1">
      <c r="A36" s="70"/>
      <c r="B36" s="21"/>
      <c r="C36" s="22" t="s">
        <v>15</v>
      </c>
      <c r="D36" s="15">
        <f>'[1]2011년'!M36</f>
        <v>345</v>
      </c>
      <c r="E36" s="16">
        <f>'[1]2012년'!L36</f>
        <v>100</v>
      </c>
      <c r="F36" s="17">
        <f>'[1]2012년'!M36</f>
        <v>214</v>
      </c>
      <c r="G36" s="18">
        <f>F36/D36*100-100</f>
        <v>-37.971014492753618</v>
      </c>
      <c r="H36" s="18">
        <f>F36/E36*100-100</f>
        <v>114</v>
      </c>
      <c r="I36" s="16">
        <f>'[1]2011년'!D36</f>
        <v>5400</v>
      </c>
      <c r="J36" s="19">
        <f>D36+'[1]8월'!J36</f>
        <v>4487</v>
      </c>
      <c r="K36" s="19">
        <f>F36+'[1]8월'!K36</f>
        <v>1918</v>
      </c>
      <c r="L36" s="18">
        <f>K36/J36*100-100</f>
        <v>-57.254290171606861</v>
      </c>
      <c r="M36" s="20">
        <f t="shared" si="3"/>
        <v>0.119920719774414</v>
      </c>
    </row>
    <row r="37" spans="1:13" ht="18" customHeight="1">
      <c r="A37" s="70"/>
      <c r="B37" s="21"/>
      <c r="C37" s="22" t="s">
        <v>16</v>
      </c>
      <c r="D37" s="15">
        <f>'[1]2011년'!M37</f>
        <v>336</v>
      </c>
      <c r="E37" s="16">
        <f>'[1]2012년'!L37</f>
        <v>242</v>
      </c>
      <c r="F37" s="17">
        <f>'[1]2012년'!M37</f>
        <v>366</v>
      </c>
      <c r="G37" s="18">
        <f>F37/D37*100-100</f>
        <v>8.9285714285714164</v>
      </c>
      <c r="H37" s="18">
        <f>F37/E37*100-100</f>
        <v>51.239669421487605</v>
      </c>
      <c r="I37" s="16">
        <f>'[1]2011년'!D37</f>
        <v>6430</v>
      </c>
      <c r="J37" s="19">
        <f>D37+'[1]8월'!J37</f>
        <v>5280</v>
      </c>
      <c r="K37" s="19">
        <f>F37+'[1]8월'!K37</f>
        <v>3100</v>
      </c>
      <c r="L37" s="18">
        <f>K37/J37*100-100</f>
        <v>-41.287878787878782</v>
      </c>
      <c r="M37" s="20">
        <f t="shared" si="3"/>
        <v>0.19382389536010605</v>
      </c>
    </row>
    <row r="38" spans="1:13" ht="18" customHeight="1">
      <c r="A38" s="70"/>
      <c r="B38" s="21"/>
      <c r="C38" s="22" t="s">
        <v>17</v>
      </c>
      <c r="D38" s="15">
        <f>'[1]2011년'!M38</f>
        <v>0</v>
      </c>
      <c r="E38" s="16">
        <f>'[1]2012년'!L38</f>
        <v>0</v>
      </c>
      <c r="F38" s="17">
        <f>'[1]2012년'!M38</f>
        <v>0</v>
      </c>
      <c r="G38" s="18"/>
      <c r="H38" s="18"/>
      <c r="I38" s="16">
        <f>'[1]2011년'!D38</f>
        <v>0</v>
      </c>
      <c r="J38" s="19">
        <f>D38+'[1]8월'!J38</f>
        <v>0</v>
      </c>
      <c r="K38" s="19">
        <f>F38+'[1]8월'!K38</f>
        <v>0</v>
      </c>
      <c r="L38" s="18"/>
      <c r="M38" s="20">
        <f t="shared" si="3"/>
        <v>0</v>
      </c>
    </row>
    <row r="39" spans="1:13" ht="18" customHeight="1" thickBot="1">
      <c r="A39" s="71"/>
      <c r="B39" s="76" t="s">
        <v>18</v>
      </c>
      <c r="C39" s="77"/>
      <c r="D39" s="29">
        <f>'[1]2011년'!M39</f>
        <v>0</v>
      </c>
      <c r="E39" s="30">
        <f>'[1]2012년'!L39</f>
        <v>0</v>
      </c>
      <c r="F39" s="31">
        <f>'[1]2012년'!M39</f>
        <v>0</v>
      </c>
      <c r="G39" s="32"/>
      <c r="H39" s="32"/>
      <c r="I39" s="30">
        <f>'[1]2011년'!D39</f>
        <v>0</v>
      </c>
      <c r="J39" s="33">
        <f>D39+'[1]8월'!J39</f>
        <v>0</v>
      </c>
      <c r="K39" s="33">
        <f>F39+'[1]8월'!K39</f>
        <v>0</v>
      </c>
      <c r="L39" s="32"/>
      <c r="M39" s="34">
        <f t="shared" si="3"/>
        <v>0</v>
      </c>
    </row>
    <row r="40" spans="1:13" ht="13.5" customHeight="1">
      <c r="A40" s="41"/>
      <c r="B40" s="41"/>
      <c r="C40" s="41" t="s">
        <v>24</v>
      </c>
      <c r="D40" s="42"/>
      <c r="E40" s="42"/>
      <c r="F40" s="43"/>
      <c r="G40" s="41"/>
      <c r="H40" s="44"/>
      <c r="I40" s="43"/>
      <c r="J40" s="45"/>
      <c r="K40" s="43"/>
      <c r="L40" s="46"/>
      <c r="M40" s="46"/>
    </row>
  </sheetData>
  <mergeCells count="26">
    <mergeCell ref="A1:M1"/>
    <mergeCell ref="A3:C3"/>
    <mergeCell ref="A4:A9"/>
    <mergeCell ref="B4:C4"/>
    <mergeCell ref="B5:C5"/>
    <mergeCell ref="B9:C9"/>
    <mergeCell ref="A10:A15"/>
    <mergeCell ref="B10:C10"/>
    <mergeCell ref="B11:C11"/>
    <mergeCell ref="B15:C15"/>
    <mergeCell ref="A16:A21"/>
    <mergeCell ref="B16:C16"/>
    <mergeCell ref="B17:C17"/>
    <mergeCell ref="B21:C21"/>
    <mergeCell ref="A34:A39"/>
    <mergeCell ref="B34:C34"/>
    <mergeCell ref="B35:C35"/>
    <mergeCell ref="B39:C39"/>
    <mergeCell ref="A22:A27"/>
    <mergeCell ref="B22:C22"/>
    <mergeCell ref="B23:C23"/>
    <mergeCell ref="B27:C27"/>
    <mergeCell ref="A28:A33"/>
    <mergeCell ref="B28:C28"/>
    <mergeCell ref="B29:C29"/>
    <mergeCell ref="B33:C33"/>
  </mergeCells>
  <phoneticPr fontId="3" type="noConversion"/>
  <printOptions horizontalCentered="1"/>
  <pageMargins left="0.19685039370078741" right="0.19685039370078741" top="0.31496062992125984" bottom="0.31496062992125984" header="0.27559055118110237" footer="0.23622047244094491"/>
  <pageSetup paperSize="9" scale="9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8"/>
  <sheetViews>
    <sheetView workbookViewId="0">
      <selection activeCell="A3" sqref="A3:C3"/>
    </sheetView>
  </sheetViews>
  <sheetFormatPr defaultRowHeight="16.5"/>
  <cols>
    <col min="1" max="1" width="2.21875" style="1" customWidth="1"/>
    <col min="2" max="2" width="1.44140625" style="1" customWidth="1"/>
    <col min="3" max="3" width="4.44140625" style="1" customWidth="1"/>
    <col min="4" max="6" width="9.5546875" style="1" customWidth="1"/>
    <col min="7" max="8" width="7.44140625" style="1" customWidth="1"/>
    <col min="9" max="11" width="10.6640625" style="1" customWidth="1"/>
    <col min="12" max="13" width="7.44140625" style="1" customWidth="1"/>
    <col min="14" max="14" width="2.33203125" style="1" customWidth="1"/>
    <col min="15" max="15" width="2.21875" style="1" customWidth="1"/>
    <col min="16" max="16" width="1.44140625" style="1" customWidth="1"/>
    <col min="17" max="17" width="4.44140625" style="1" customWidth="1"/>
    <col min="18" max="20" width="9.5546875" style="1" customWidth="1"/>
    <col min="21" max="22" width="7.44140625" style="1" customWidth="1"/>
    <col min="23" max="25" width="10.6640625" style="1" customWidth="1"/>
    <col min="26" max="27" width="7.44140625" style="1" customWidth="1"/>
    <col min="28" max="28" width="2.33203125" style="1" customWidth="1"/>
    <col min="29" max="29" width="2.21875" style="1" customWidth="1"/>
    <col min="30" max="30" width="1.44140625" style="1" customWidth="1"/>
    <col min="31" max="31" width="4.44140625" style="1" customWidth="1"/>
    <col min="32" max="34" width="9.5546875" style="1" customWidth="1"/>
    <col min="35" max="36" width="7.44140625" style="1" customWidth="1"/>
    <col min="37" max="39" width="10.6640625" style="1" customWidth="1"/>
    <col min="40" max="41" width="7.44140625" style="1" customWidth="1"/>
    <col min="42" max="16384" width="8.88671875" style="1"/>
  </cols>
  <sheetData>
    <row r="1" spans="1:41" ht="38.25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O1" s="98" t="s">
        <v>26</v>
      </c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C1" s="98" t="s">
        <v>27</v>
      </c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ht="21.75" customHeight="1" thickBot="1">
      <c r="M2" s="4" t="s">
        <v>28</v>
      </c>
      <c r="AA2" s="4" t="s">
        <v>28</v>
      </c>
      <c r="AO2" s="4" t="s">
        <v>28</v>
      </c>
    </row>
    <row r="3" spans="1:41" ht="30" customHeight="1" thickBot="1">
      <c r="A3" s="99" t="s">
        <v>1</v>
      </c>
      <c r="B3" s="100"/>
      <c r="C3" s="101"/>
      <c r="D3" s="47" t="s">
        <v>2</v>
      </c>
      <c r="E3" s="48" t="s">
        <v>3</v>
      </c>
      <c r="F3" s="48" t="s">
        <v>4</v>
      </c>
      <c r="G3" s="49" t="s">
        <v>5</v>
      </c>
      <c r="H3" s="49" t="s">
        <v>6</v>
      </c>
      <c r="I3" s="48" t="s">
        <v>7</v>
      </c>
      <c r="J3" s="48" t="s">
        <v>8</v>
      </c>
      <c r="K3" s="48" t="s">
        <v>9</v>
      </c>
      <c r="L3" s="49" t="s">
        <v>10</v>
      </c>
      <c r="M3" s="50" t="s">
        <v>11</v>
      </c>
      <c r="O3" s="99" t="s">
        <v>1</v>
      </c>
      <c r="P3" s="100"/>
      <c r="Q3" s="101"/>
      <c r="R3" s="47" t="s">
        <v>2</v>
      </c>
      <c r="S3" s="48" t="s">
        <v>3</v>
      </c>
      <c r="T3" s="48" t="s">
        <v>4</v>
      </c>
      <c r="U3" s="49" t="s">
        <v>5</v>
      </c>
      <c r="V3" s="49" t="s">
        <v>6</v>
      </c>
      <c r="W3" s="48" t="s">
        <v>7</v>
      </c>
      <c r="X3" s="48" t="s">
        <v>8</v>
      </c>
      <c r="Y3" s="48" t="s">
        <v>9</v>
      </c>
      <c r="Z3" s="49" t="s">
        <v>10</v>
      </c>
      <c r="AA3" s="50" t="s">
        <v>11</v>
      </c>
      <c r="AC3" s="99" t="s">
        <v>1</v>
      </c>
      <c r="AD3" s="100"/>
      <c r="AE3" s="101"/>
      <c r="AF3" s="47" t="s">
        <v>2</v>
      </c>
      <c r="AG3" s="48" t="s">
        <v>3</v>
      </c>
      <c r="AH3" s="48" t="s">
        <v>4</v>
      </c>
      <c r="AI3" s="49" t="s">
        <v>5</v>
      </c>
      <c r="AJ3" s="49" t="s">
        <v>6</v>
      </c>
      <c r="AK3" s="48" t="s">
        <v>7</v>
      </c>
      <c r="AL3" s="48" t="s">
        <v>8</v>
      </c>
      <c r="AM3" s="48" t="s">
        <v>9</v>
      </c>
      <c r="AN3" s="49" t="s">
        <v>10</v>
      </c>
      <c r="AO3" s="50" t="s">
        <v>11</v>
      </c>
    </row>
    <row r="4" spans="1:41" ht="30" customHeight="1">
      <c r="A4" s="92" t="s">
        <v>12</v>
      </c>
      <c r="B4" s="96" t="s">
        <v>13</v>
      </c>
      <c r="C4" s="97"/>
      <c r="D4" s="51">
        <f>'[2]2011년'!M4</f>
        <v>17994779</v>
      </c>
      <c r="E4" s="52">
        <f>'[2]2012년'!L4</f>
        <v>17437340</v>
      </c>
      <c r="F4" s="53">
        <f>'[2]2012년'!M4</f>
        <v>20886713</v>
      </c>
      <c r="G4" s="54">
        <f t="shared" ref="G4:G27" si="0">(F4/D4)*100-100</f>
        <v>16.070961471657967</v>
      </c>
      <c r="H4" s="54">
        <f t="shared" ref="H4:H27" si="1">(F4/E4)*100-100</f>
        <v>19.781532045598695</v>
      </c>
      <c r="I4" s="52">
        <f>'[2]2011년'!D4</f>
        <v>233687795</v>
      </c>
      <c r="J4" s="52">
        <f>'[2]8월'!J4+D4</f>
        <v>173736319</v>
      </c>
      <c r="K4" s="53">
        <f>'[2]8월'!K4+F4</f>
        <v>178238790</v>
      </c>
      <c r="L4" s="54">
        <f t="shared" ref="L4:L27" si="2">(K4/J4)*100-100</f>
        <v>2.5915542736921964</v>
      </c>
      <c r="M4" s="55">
        <f>M5+M9</f>
        <v>100</v>
      </c>
      <c r="O4" s="92" t="s">
        <v>12</v>
      </c>
      <c r="P4" s="96" t="s">
        <v>13</v>
      </c>
      <c r="Q4" s="97"/>
      <c r="R4" s="51">
        <f>'[2]2011년'!AD4</f>
        <v>2345361</v>
      </c>
      <c r="S4" s="52">
        <f>'[2]2012년'!AC4</f>
        <v>2407087</v>
      </c>
      <c r="T4" s="53">
        <f>'[2]2012년'!AD4</f>
        <v>3175317</v>
      </c>
      <c r="U4" s="54">
        <f t="shared" ref="U4:U27" si="3">(T4/R4)*100-100</f>
        <v>35.38713230074174</v>
      </c>
      <c r="V4" s="54">
        <f t="shared" ref="V4:V27" si="4">(T4/S4)*100-100</f>
        <v>31.915339993942894</v>
      </c>
      <c r="W4" s="52">
        <f>'[2]2011년'!U4</f>
        <v>30584005</v>
      </c>
      <c r="X4" s="52">
        <f>'[2]8월'!X4+R4</f>
        <v>22979023</v>
      </c>
      <c r="Y4" s="53">
        <f>'[2]8월'!Y4+T4</f>
        <v>23992754</v>
      </c>
      <c r="Z4" s="54">
        <f t="shared" ref="Z4:Z27" si="5">(Y4/X4)*100-100</f>
        <v>4.4115496120091819</v>
      </c>
      <c r="AA4" s="55">
        <f>AA5+AA9</f>
        <v>100</v>
      </c>
      <c r="AC4" s="92" t="s">
        <v>12</v>
      </c>
      <c r="AD4" s="96" t="s">
        <v>13</v>
      </c>
      <c r="AE4" s="97"/>
      <c r="AF4" s="51">
        <f>'[2]2011년'!AU4</f>
        <v>15649418</v>
      </c>
      <c r="AG4" s="52">
        <f>'[2]2012년'!AT4</f>
        <v>15030253</v>
      </c>
      <c r="AH4" s="53">
        <f>'[2]2012년'!AU4</f>
        <v>17711396</v>
      </c>
      <c r="AI4" s="54">
        <f t="shared" ref="AI4:AI27" si="6">(AH4/AF4)*100-100</f>
        <v>13.176068272954296</v>
      </c>
      <c r="AJ4" s="54">
        <f t="shared" ref="AJ4:AJ27" si="7">(AH4/AG4)*100-100</f>
        <v>17.83830917550091</v>
      </c>
      <c r="AK4" s="52">
        <f>'[2]2011년'!AL4</f>
        <v>203103790</v>
      </c>
      <c r="AL4" s="52">
        <f>'[2]8월'!AL4+AF4</f>
        <v>150757296</v>
      </c>
      <c r="AM4" s="53">
        <f>'[2]8월'!AM4+AH4</f>
        <v>154246036</v>
      </c>
      <c r="AN4" s="54">
        <f t="shared" ref="AN4:AN27" si="8">(AM4/AL4)*100-100</f>
        <v>2.3141433897832684</v>
      </c>
      <c r="AO4" s="55">
        <f>AO5+AO9</f>
        <v>100.00000000000001</v>
      </c>
    </row>
    <row r="5" spans="1:41" ht="30" customHeight="1">
      <c r="A5" s="89"/>
      <c r="B5" s="94" t="s">
        <v>14</v>
      </c>
      <c r="C5" s="75"/>
      <c r="D5" s="15">
        <f>'[2]2011년'!M5</f>
        <v>15527486</v>
      </c>
      <c r="E5" s="16">
        <f>'[2]2012년'!L5</f>
        <v>14955244</v>
      </c>
      <c r="F5" s="17">
        <f>'[2]2012년'!M5</f>
        <v>18366882</v>
      </c>
      <c r="G5" s="18">
        <f t="shared" si="0"/>
        <v>18.286257028343172</v>
      </c>
      <c r="H5" s="18">
        <f t="shared" si="1"/>
        <v>22.812319210572568</v>
      </c>
      <c r="I5" s="16">
        <f>'[2]2011년'!D5</f>
        <v>202251824</v>
      </c>
      <c r="J5" s="16">
        <f>'[2]8월'!J5+D5</f>
        <v>150418158</v>
      </c>
      <c r="K5" s="17">
        <f>'[2]8월'!K5+F5</f>
        <v>154164447</v>
      </c>
      <c r="L5" s="18">
        <f t="shared" si="2"/>
        <v>2.4905829520927938</v>
      </c>
      <c r="M5" s="20">
        <f>SUM(M6:M8)</f>
        <v>86.493207791637275</v>
      </c>
      <c r="O5" s="89"/>
      <c r="P5" s="94" t="s">
        <v>14</v>
      </c>
      <c r="Q5" s="75"/>
      <c r="R5" s="15">
        <f>'[2]2011년'!AD5</f>
        <v>2333303</v>
      </c>
      <c r="S5" s="16">
        <f>'[2]2012년'!AC5</f>
        <v>2407087</v>
      </c>
      <c r="T5" s="17">
        <f>'[2]2012년'!AD5</f>
        <v>3172817</v>
      </c>
      <c r="U5" s="18">
        <f t="shared" si="3"/>
        <v>35.979639163880563</v>
      </c>
      <c r="V5" s="18">
        <f t="shared" si="4"/>
        <v>31.811480017132737</v>
      </c>
      <c r="W5" s="16">
        <f>'[2]2011년'!U5</f>
        <v>30444696</v>
      </c>
      <c r="X5" s="16">
        <f>'[2]8월'!X5+R5</f>
        <v>22875702</v>
      </c>
      <c r="Y5" s="17">
        <f>'[2]8월'!Y5+T5</f>
        <v>23947715</v>
      </c>
      <c r="Z5" s="18">
        <f t="shared" si="5"/>
        <v>4.6862518142612544</v>
      </c>
      <c r="AA5" s="20">
        <f>SUM(AA6:AA8)</f>
        <v>99.812280824452245</v>
      </c>
      <c r="AC5" s="89"/>
      <c r="AD5" s="94" t="s">
        <v>14</v>
      </c>
      <c r="AE5" s="75"/>
      <c r="AF5" s="15">
        <f>'[2]2011년'!AU5</f>
        <v>13194183</v>
      </c>
      <c r="AG5" s="16">
        <f>'[2]2012년'!AT5</f>
        <v>12548157</v>
      </c>
      <c r="AH5" s="17">
        <f>'[2]2012년'!AU5</f>
        <v>15194065</v>
      </c>
      <c r="AI5" s="18">
        <f t="shared" si="6"/>
        <v>15.157300758978408</v>
      </c>
      <c r="AJ5" s="18">
        <f t="shared" si="7"/>
        <v>21.086028808852177</v>
      </c>
      <c r="AK5" s="16">
        <f>'[2]2011년'!AL5</f>
        <v>171807128</v>
      </c>
      <c r="AL5" s="16">
        <f>'[2]8월'!AL5+AF5</f>
        <v>127542456</v>
      </c>
      <c r="AM5" s="17">
        <f>'[2]8월'!AM5+AH5</f>
        <v>130216732</v>
      </c>
      <c r="AN5" s="18">
        <f t="shared" si="8"/>
        <v>2.0967731717507405</v>
      </c>
      <c r="AO5" s="20">
        <f>SUM(AO6:AO8)</f>
        <v>84.421444710579152</v>
      </c>
    </row>
    <row r="6" spans="1:41" ht="30" customHeight="1">
      <c r="A6" s="89"/>
      <c r="B6" s="56"/>
      <c r="C6" s="22" t="s">
        <v>15</v>
      </c>
      <c r="D6" s="15">
        <f>'[2]2011년'!M6</f>
        <v>10070142</v>
      </c>
      <c r="E6" s="16">
        <f>'[2]2012년'!L6</f>
        <v>9839112</v>
      </c>
      <c r="F6" s="17">
        <f>'[2]2012년'!M6</f>
        <v>11558096</v>
      </c>
      <c r="G6" s="18">
        <f t="shared" si="0"/>
        <v>14.77589889000572</v>
      </c>
      <c r="H6" s="18">
        <f t="shared" si="1"/>
        <v>17.47092623805888</v>
      </c>
      <c r="I6" s="16">
        <f>'[2]2011년'!D6</f>
        <v>125993470</v>
      </c>
      <c r="J6" s="19">
        <f>'[2]8월'!J6+D6</f>
        <v>94663359</v>
      </c>
      <c r="K6" s="17">
        <f>'[2]8월'!K6+F6</f>
        <v>95933100</v>
      </c>
      <c r="L6" s="18">
        <f t="shared" si="2"/>
        <v>1.3413225702248752</v>
      </c>
      <c r="M6" s="57">
        <f>(K6/$K$4)*100</f>
        <v>53.822795812292036</v>
      </c>
      <c r="O6" s="89"/>
      <c r="P6" s="56"/>
      <c r="Q6" s="22" t="s">
        <v>15</v>
      </c>
      <c r="R6" s="15">
        <f>'[2]2011년'!AD6</f>
        <v>483581</v>
      </c>
      <c r="S6" s="16">
        <f>'[2]2012년'!AC6</f>
        <v>562413</v>
      </c>
      <c r="T6" s="17">
        <f>'[2]2012년'!AD6</f>
        <v>945201</v>
      </c>
      <c r="U6" s="18">
        <f t="shared" si="3"/>
        <v>95.458671866760682</v>
      </c>
      <c r="V6" s="18">
        <f t="shared" si="4"/>
        <v>68.061726880424175</v>
      </c>
      <c r="W6" s="16">
        <f>'[2]2011년'!U6</f>
        <v>6225570</v>
      </c>
      <c r="X6" s="19">
        <f>'[2]8월'!X6+R6</f>
        <v>4638494</v>
      </c>
      <c r="Y6" s="17">
        <f>'[2]8월'!Y6+T6</f>
        <v>5782566</v>
      </c>
      <c r="Z6" s="18">
        <f t="shared" si="5"/>
        <v>24.664729543683791</v>
      </c>
      <c r="AA6" s="57">
        <f>(Y6/$Y$4)*100</f>
        <v>24.101301584636762</v>
      </c>
      <c r="AC6" s="89"/>
      <c r="AD6" s="56"/>
      <c r="AE6" s="22" t="s">
        <v>15</v>
      </c>
      <c r="AF6" s="15">
        <f>'[2]2011년'!AU6</f>
        <v>9586561</v>
      </c>
      <c r="AG6" s="16">
        <f>'[2]2012년'!AT6</f>
        <v>9276699</v>
      </c>
      <c r="AH6" s="17">
        <f>'[2]2012년'!AU6</f>
        <v>10612895</v>
      </c>
      <c r="AI6" s="18">
        <f t="shared" si="6"/>
        <v>10.705966404428025</v>
      </c>
      <c r="AJ6" s="18">
        <f t="shared" si="7"/>
        <v>14.403787381696873</v>
      </c>
      <c r="AK6" s="16">
        <f>'[2]2011년'!AL6</f>
        <v>119767900</v>
      </c>
      <c r="AL6" s="19">
        <f>'[2]8월'!AL6+AF6</f>
        <v>90024865</v>
      </c>
      <c r="AM6" s="17">
        <f>'[2]8월'!AM6+AH6</f>
        <v>90150534</v>
      </c>
      <c r="AN6" s="18">
        <f t="shared" si="8"/>
        <v>0.13959365559725256</v>
      </c>
      <c r="AO6" s="57">
        <f>(AM6/$AM$4)*100</f>
        <v>58.445932445226667</v>
      </c>
    </row>
    <row r="7" spans="1:41" ht="30" customHeight="1">
      <c r="A7" s="89"/>
      <c r="B7" s="56"/>
      <c r="C7" s="22" t="s">
        <v>16</v>
      </c>
      <c r="D7" s="15">
        <f>'[2]2011년'!M7</f>
        <v>4141048</v>
      </c>
      <c r="E7" s="16">
        <f>'[2]2012년'!L7</f>
        <v>3837576</v>
      </c>
      <c r="F7" s="17">
        <f>'[2]2012년'!M7</f>
        <v>5094132</v>
      </c>
      <c r="G7" s="18">
        <f t="shared" si="0"/>
        <v>23.015526504401791</v>
      </c>
      <c r="H7" s="18">
        <f t="shared" si="1"/>
        <v>32.743481822900691</v>
      </c>
      <c r="I7" s="16">
        <f>'[2]2011년'!D7</f>
        <v>52341812</v>
      </c>
      <c r="J7" s="19">
        <f>'[2]8월'!J7+D7</f>
        <v>38471026</v>
      </c>
      <c r="K7" s="17">
        <f>'[2]8월'!K7+F7</f>
        <v>38691555</v>
      </c>
      <c r="L7" s="18">
        <f t="shared" si="2"/>
        <v>0.57323399693056842</v>
      </c>
      <c r="M7" s="57">
        <f>(K7/$K$4)*100</f>
        <v>21.707707396352948</v>
      </c>
      <c r="O7" s="89"/>
      <c r="P7" s="56"/>
      <c r="Q7" s="22" t="s">
        <v>16</v>
      </c>
      <c r="R7" s="15">
        <f>'[2]2011년'!AD7</f>
        <v>1492755</v>
      </c>
      <c r="S7" s="16">
        <f>'[2]2012년'!AC7</f>
        <v>1417727</v>
      </c>
      <c r="T7" s="17">
        <f>'[2]2012년'!AD7</f>
        <v>1692497</v>
      </c>
      <c r="U7" s="18">
        <f t="shared" si="3"/>
        <v>13.380762415801655</v>
      </c>
      <c r="V7" s="18">
        <f t="shared" si="4"/>
        <v>19.381023285865325</v>
      </c>
      <c r="W7" s="16">
        <f>'[2]2011년'!U7</f>
        <v>17696343</v>
      </c>
      <c r="X7" s="19">
        <f>'[2]8월'!X7+R7</f>
        <v>13316666</v>
      </c>
      <c r="Y7" s="17">
        <f>'[2]8월'!Y7+T7</f>
        <v>13826145</v>
      </c>
      <c r="Z7" s="18">
        <f t="shared" si="5"/>
        <v>3.8258750350876056</v>
      </c>
      <c r="AA7" s="57">
        <f>(Y7/$Y$4)*100</f>
        <v>57.626335851232412</v>
      </c>
      <c r="AC7" s="89"/>
      <c r="AD7" s="56"/>
      <c r="AE7" s="22" t="s">
        <v>16</v>
      </c>
      <c r="AF7" s="15">
        <f>'[2]2011년'!AU7</f>
        <v>2648293</v>
      </c>
      <c r="AG7" s="16">
        <f>'[2]2012년'!AT7</f>
        <v>2419849</v>
      </c>
      <c r="AH7" s="17">
        <f>'[2]2012년'!AU7</f>
        <v>3401635</v>
      </c>
      <c r="AI7" s="18">
        <f t="shared" si="6"/>
        <v>28.446323726264438</v>
      </c>
      <c r="AJ7" s="18">
        <f t="shared" si="7"/>
        <v>40.57220099270657</v>
      </c>
      <c r="AK7" s="16">
        <f>'[2]2011년'!AL7</f>
        <v>34645469</v>
      </c>
      <c r="AL7" s="19">
        <f>'[2]8월'!AL7+AF7</f>
        <v>25154360</v>
      </c>
      <c r="AM7" s="17">
        <f>'[2]8월'!AM7+AH7</f>
        <v>24865410</v>
      </c>
      <c r="AN7" s="18">
        <f t="shared" si="8"/>
        <v>-1.1487074209003936</v>
      </c>
      <c r="AO7" s="57">
        <f>(AM7/$AM$4)*100</f>
        <v>16.120615248744542</v>
      </c>
    </row>
    <row r="8" spans="1:41" ht="30" customHeight="1">
      <c r="A8" s="89"/>
      <c r="B8" s="56"/>
      <c r="C8" s="22" t="s">
        <v>17</v>
      </c>
      <c r="D8" s="15">
        <f>'[2]2011년'!M8</f>
        <v>1316296</v>
      </c>
      <c r="E8" s="16">
        <f>'[2]2012년'!L8</f>
        <v>1278556</v>
      </c>
      <c r="F8" s="17">
        <f>'[2]2012년'!M8</f>
        <v>1714654</v>
      </c>
      <c r="G8" s="18">
        <f t="shared" si="0"/>
        <v>30.263557740812075</v>
      </c>
      <c r="H8" s="18">
        <f t="shared" si="1"/>
        <v>34.10863505392021</v>
      </c>
      <c r="I8" s="16">
        <f>'[2]2011년'!D8</f>
        <v>23916542</v>
      </c>
      <c r="J8" s="19">
        <f>'[2]8월'!J8+D8</f>
        <v>17283773</v>
      </c>
      <c r="K8" s="17">
        <f>'[2]8월'!K8+F8</f>
        <v>19539792</v>
      </c>
      <c r="L8" s="18">
        <f t="shared" si="2"/>
        <v>13.052815493468927</v>
      </c>
      <c r="M8" s="57">
        <f>(K8/$K$4)*100</f>
        <v>10.962704582992288</v>
      </c>
      <c r="O8" s="89"/>
      <c r="P8" s="56"/>
      <c r="Q8" s="22" t="s">
        <v>17</v>
      </c>
      <c r="R8" s="15">
        <f>'[2]2011년'!AD8</f>
        <v>356967</v>
      </c>
      <c r="S8" s="16">
        <f>'[2]2012년'!AC8</f>
        <v>426947</v>
      </c>
      <c r="T8" s="17">
        <f>'[2]2012년'!AD8</f>
        <v>535119</v>
      </c>
      <c r="U8" s="18">
        <f t="shared" si="3"/>
        <v>49.907134272915982</v>
      </c>
      <c r="V8" s="18">
        <f t="shared" si="4"/>
        <v>25.336165847283155</v>
      </c>
      <c r="W8" s="16">
        <f>'[2]2011년'!U8</f>
        <v>6522783</v>
      </c>
      <c r="X8" s="19">
        <f>'[2]8월'!X8+R8</f>
        <v>4920542</v>
      </c>
      <c r="Y8" s="17">
        <f>'[2]8월'!Y8+T8</f>
        <v>4339004</v>
      </c>
      <c r="Z8" s="18">
        <f t="shared" si="5"/>
        <v>-11.818576083691596</v>
      </c>
      <c r="AA8" s="57">
        <f>(Y8/$Y$4)*100</f>
        <v>18.084643388583068</v>
      </c>
      <c r="AC8" s="89"/>
      <c r="AD8" s="56"/>
      <c r="AE8" s="22" t="s">
        <v>17</v>
      </c>
      <c r="AF8" s="15">
        <f>'[2]2011년'!AU8</f>
        <v>959329</v>
      </c>
      <c r="AG8" s="16">
        <f>'[2]2012년'!AT8</f>
        <v>851609</v>
      </c>
      <c r="AH8" s="17">
        <f>'[2]2012년'!AU8</f>
        <v>1179535</v>
      </c>
      <c r="AI8" s="18">
        <f t="shared" si="6"/>
        <v>22.954169007712679</v>
      </c>
      <c r="AJ8" s="18">
        <f t="shared" si="7"/>
        <v>38.506638609972413</v>
      </c>
      <c r="AK8" s="16">
        <f>'[2]2011년'!AL8</f>
        <v>17393759</v>
      </c>
      <c r="AL8" s="19">
        <f>'[2]8월'!AL8+AF8</f>
        <v>12363231</v>
      </c>
      <c r="AM8" s="17">
        <f>'[2]8월'!AM8+AH8</f>
        <v>15200788</v>
      </c>
      <c r="AN8" s="18">
        <f t="shared" si="8"/>
        <v>22.951581184562514</v>
      </c>
      <c r="AO8" s="57">
        <f>(AM8/$AM$4)*100</f>
        <v>9.8548970166079339</v>
      </c>
    </row>
    <row r="9" spans="1:41" ht="30" customHeight="1" thickBot="1">
      <c r="A9" s="90"/>
      <c r="B9" s="88" t="s">
        <v>18</v>
      </c>
      <c r="C9" s="77"/>
      <c r="D9" s="29">
        <f>'[2]2011년'!M9</f>
        <v>2467293</v>
      </c>
      <c r="E9" s="30">
        <f>'[2]2012년'!L9</f>
        <v>2482096</v>
      </c>
      <c r="F9" s="31">
        <f>'[2]2012년'!M9</f>
        <v>2519831</v>
      </c>
      <c r="G9" s="32">
        <f t="shared" si="0"/>
        <v>2.1293782295009294</v>
      </c>
      <c r="H9" s="32">
        <f t="shared" si="1"/>
        <v>1.5202876923374475</v>
      </c>
      <c r="I9" s="30">
        <f>'[2]2011년'!D9</f>
        <v>31435971</v>
      </c>
      <c r="J9" s="33">
        <f>'[2]8월'!J9+D9</f>
        <v>23318161</v>
      </c>
      <c r="K9" s="31">
        <f>'[2]8월'!K9+F9</f>
        <v>24074343</v>
      </c>
      <c r="L9" s="32">
        <f t="shared" si="2"/>
        <v>3.242888665191046</v>
      </c>
      <c r="M9" s="58">
        <f>(K9/$K$4)*100</f>
        <v>13.506792208362725</v>
      </c>
      <c r="O9" s="89"/>
      <c r="P9" s="95" t="s">
        <v>18</v>
      </c>
      <c r="Q9" s="87"/>
      <c r="R9" s="23">
        <f>'[2]2011년'!AD9</f>
        <v>12058</v>
      </c>
      <c r="S9" s="24">
        <f>'[2]2012년'!AC9</f>
        <v>0</v>
      </c>
      <c r="T9" s="25">
        <f>'[2]2012년'!AD9</f>
        <v>2500</v>
      </c>
      <c r="U9" s="26">
        <f t="shared" si="3"/>
        <v>-79.266876762315476</v>
      </c>
      <c r="V9" s="26" t="e">
        <f t="shared" si="4"/>
        <v>#DIV/0!</v>
      </c>
      <c r="W9" s="24">
        <f>'[2]2011년'!U9</f>
        <v>139309</v>
      </c>
      <c r="X9" s="27">
        <f>'[2]8월'!X9+R9</f>
        <v>103321</v>
      </c>
      <c r="Y9" s="25">
        <f>'[2]8월'!Y9+T9</f>
        <v>45039</v>
      </c>
      <c r="Z9" s="26">
        <f t="shared" si="5"/>
        <v>-56.408668131357615</v>
      </c>
      <c r="AA9" s="59">
        <f>(Y9/$Y$4)*100</f>
        <v>0.18771917554775078</v>
      </c>
      <c r="AC9" s="90"/>
      <c r="AD9" s="88" t="s">
        <v>18</v>
      </c>
      <c r="AE9" s="77"/>
      <c r="AF9" s="29">
        <f>'[2]2011년'!AU9</f>
        <v>2455235</v>
      </c>
      <c r="AG9" s="30">
        <f>'[2]2012년'!AT9</f>
        <v>2482096</v>
      </c>
      <c r="AH9" s="31">
        <f>'[2]2012년'!AU9</f>
        <v>2517331</v>
      </c>
      <c r="AI9" s="32">
        <f t="shared" si="6"/>
        <v>2.5291265398220446</v>
      </c>
      <c r="AJ9" s="32">
        <f t="shared" si="7"/>
        <v>1.4195663664902582</v>
      </c>
      <c r="AK9" s="30">
        <f>'[2]2011년'!AL9</f>
        <v>31296662</v>
      </c>
      <c r="AL9" s="33">
        <f>'[2]8월'!AL9+AF9</f>
        <v>23214840</v>
      </c>
      <c r="AM9" s="31">
        <f>'[2]8월'!AM9+AH9</f>
        <v>24029304</v>
      </c>
      <c r="AN9" s="32">
        <f t="shared" si="8"/>
        <v>3.5083765384555647</v>
      </c>
      <c r="AO9" s="58">
        <f>(AM9/$AM$4)*100</f>
        <v>15.578555289420857</v>
      </c>
    </row>
    <row r="10" spans="1:41" ht="30" customHeight="1">
      <c r="A10" s="92" t="s">
        <v>29</v>
      </c>
      <c r="B10" s="93" t="s">
        <v>13</v>
      </c>
      <c r="C10" s="80"/>
      <c r="D10" s="51">
        <f>'[2]2011년'!M10</f>
        <v>9483687</v>
      </c>
      <c r="E10" s="52">
        <f>'[2]2012년'!L10</f>
        <v>8795316</v>
      </c>
      <c r="F10" s="53">
        <f>'[2]2012년'!M10</f>
        <v>10390748</v>
      </c>
      <c r="G10" s="54">
        <f t="shared" si="0"/>
        <v>9.5644341699594264</v>
      </c>
      <c r="H10" s="54">
        <f t="shared" si="1"/>
        <v>18.139564286263294</v>
      </c>
      <c r="I10" s="52">
        <f>'[2]2011년'!D10</f>
        <v>117798042</v>
      </c>
      <c r="J10" s="60">
        <f>'[2]8월'!J10+D10</f>
        <v>86209523</v>
      </c>
      <c r="K10" s="53">
        <f>'[2]8월'!K10+F10</f>
        <v>90528648</v>
      </c>
      <c r="L10" s="54">
        <f t="shared" si="2"/>
        <v>5.0100323603460737</v>
      </c>
      <c r="M10" s="61">
        <f>K10/$K$4*100</f>
        <v>50.790654492212383</v>
      </c>
      <c r="O10" s="92" t="s">
        <v>29</v>
      </c>
      <c r="P10" s="93" t="s">
        <v>13</v>
      </c>
      <c r="Q10" s="80"/>
      <c r="R10" s="51">
        <f>'[2]2011년'!AD10</f>
        <v>2337450</v>
      </c>
      <c r="S10" s="52">
        <f>'[2]2012년'!AC10</f>
        <v>2401652</v>
      </c>
      <c r="T10" s="53">
        <f>'[2]2012년'!AD10</f>
        <v>3167218</v>
      </c>
      <c r="U10" s="54">
        <f t="shared" si="3"/>
        <v>35.498855590493918</v>
      </c>
      <c r="V10" s="54">
        <f t="shared" si="4"/>
        <v>31.876641578380202</v>
      </c>
      <c r="W10" s="52">
        <f>'[2]2011년'!U10</f>
        <v>30434185</v>
      </c>
      <c r="X10" s="60">
        <f>'[2]8월'!X10+R10</f>
        <v>22856041</v>
      </c>
      <c r="Y10" s="53">
        <f>'[2]8월'!Y10+T10</f>
        <v>23925719</v>
      </c>
      <c r="Z10" s="54">
        <f t="shared" si="5"/>
        <v>4.6800668584729976</v>
      </c>
      <c r="AA10" s="61">
        <f>Y10/$Y$4*100</f>
        <v>99.720603145432989</v>
      </c>
      <c r="AC10" s="92" t="s">
        <v>29</v>
      </c>
      <c r="AD10" s="93" t="s">
        <v>13</v>
      </c>
      <c r="AE10" s="80"/>
      <c r="AF10" s="51">
        <f>'[2]2011년'!AU10</f>
        <v>7146237</v>
      </c>
      <c r="AG10" s="52">
        <f>'[2]2012년'!AT10</f>
        <v>6393664</v>
      </c>
      <c r="AH10" s="53">
        <f>'[2]2012년'!AU10</f>
        <v>7223530</v>
      </c>
      <c r="AI10" s="54">
        <f t="shared" si="6"/>
        <v>1.0815902131429311</v>
      </c>
      <c r="AJ10" s="54">
        <f t="shared" si="7"/>
        <v>12.979505960901292</v>
      </c>
      <c r="AK10" s="52">
        <f>'[2]2011년'!AL10</f>
        <v>87363857</v>
      </c>
      <c r="AL10" s="60">
        <f>'[2]8월'!AL10+AF10</f>
        <v>63353482</v>
      </c>
      <c r="AM10" s="53">
        <f>'[2]8월'!AM10+AH10</f>
        <v>66602929</v>
      </c>
      <c r="AN10" s="54">
        <f t="shared" si="8"/>
        <v>5.1290740420550236</v>
      </c>
      <c r="AO10" s="61">
        <f>AM10/$AM$4*100</f>
        <v>43.179669784188164</v>
      </c>
    </row>
    <row r="11" spans="1:41" ht="30" customHeight="1">
      <c r="A11" s="89"/>
      <c r="B11" s="94" t="s">
        <v>14</v>
      </c>
      <c r="C11" s="75"/>
      <c r="D11" s="15">
        <f>'[2]2011년'!M11</f>
        <v>8287623</v>
      </c>
      <c r="E11" s="16">
        <f>'[2]2012년'!L11</f>
        <v>7571887</v>
      </c>
      <c r="F11" s="17">
        <f>'[2]2012년'!M11</f>
        <v>9161796</v>
      </c>
      <c r="G11" s="18">
        <f t="shared" si="0"/>
        <v>10.547933949215604</v>
      </c>
      <c r="H11" s="18">
        <f t="shared" si="1"/>
        <v>20.99752677238844</v>
      </c>
      <c r="I11" s="16">
        <f>'[2]2011년'!D11</f>
        <v>102843696</v>
      </c>
      <c r="J11" s="19">
        <f>'[2]8월'!J11+D11</f>
        <v>75136366</v>
      </c>
      <c r="K11" s="17">
        <f>'[2]8월'!K11+F11</f>
        <v>78801623</v>
      </c>
      <c r="L11" s="18">
        <f t="shared" si="2"/>
        <v>4.8781398344444682</v>
      </c>
      <c r="M11" s="20">
        <f>K11/$K$5*100</f>
        <v>51.115302220102663</v>
      </c>
      <c r="O11" s="89"/>
      <c r="P11" s="94" t="s">
        <v>14</v>
      </c>
      <c r="Q11" s="75"/>
      <c r="R11" s="15">
        <f>'[2]2011년'!AD11</f>
        <v>2325392</v>
      </c>
      <c r="S11" s="16">
        <f>'[2]2012년'!AC11</f>
        <v>2401652</v>
      </c>
      <c r="T11" s="17">
        <f>'[2]2012년'!AD11</f>
        <v>3164718</v>
      </c>
      <c r="U11" s="18">
        <f t="shared" si="3"/>
        <v>36.093957491898152</v>
      </c>
      <c r="V11" s="18">
        <f t="shared" si="4"/>
        <v>31.77254656378193</v>
      </c>
      <c r="W11" s="16">
        <f>'[2]2011년'!U11</f>
        <v>30294876</v>
      </c>
      <c r="X11" s="19">
        <f>'[2]8월'!X11+R11</f>
        <v>22752720</v>
      </c>
      <c r="Y11" s="17">
        <f>'[2]8월'!Y11+T11</f>
        <v>23880680</v>
      </c>
      <c r="Z11" s="18">
        <f t="shared" si="5"/>
        <v>4.9574732163890616</v>
      </c>
      <c r="AA11" s="20">
        <f>Y11/$Y$5*100</f>
        <v>99.720077677557128</v>
      </c>
      <c r="AC11" s="89"/>
      <c r="AD11" s="94" t="s">
        <v>14</v>
      </c>
      <c r="AE11" s="75"/>
      <c r="AF11" s="15">
        <f>'[2]2011년'!AU11</f>
        <v>5962231</v>
      </c>
      <c r="AG11" s="16">
        <f>'[2]2012년'!AT11</f>
        <v>5170235</v>
      </c>
      <c r="AH11" s="17">
        <f>'[2]2012년'!AU11</f>
        <v>5997078</v>
      </c>
      <c r="AI11" s="18">
        <f t="shared" si="6"/>
        <v>0.58446242690027361</v>
      </c>
      <c r="AJ11" s="18">
        <f t="shared" si="7"/>
        <v>15.992367851751425</v>
      </c>
      <c r="AK11" s="16">
        <f>'[2]2011년'!AL11</f>
        <v>72548820</v>
      </c>
      <c r="AL11" s="19">
        <f>'[2]8월'!AL11+AF11</f>
        <v>52383646</v>
      </c>
      <c r="AM11" s="17">
        <f>'[2]8월'!AM11+AH11</f>
        <v>54920943</v>
      </c>
      <c r="AN11" s="18">
        <f t="shared" si="8"/>
        <v>4.8436815566446114</v>
      </c>
      <c r="AO11" s="20">
        <f>AM11/$AM$5*100</f>
        <v>42.176563761406641</v>
      </c>
    </row>
    <row r="12" spans="1:41" ht="30" customHeight="1">
      <c r="A12" s="89"/>
      <c r="B12" s="56"/>
      <c r="C12" s="22" t="s">
        <v>15</v>
      </c>
      <c r="D12" s="15">
        <f>'[2]2011년'!M12</f>
        <v>5530575</v>
      </c>
      <c r="E12" s="16">
        <f>'[2]2012년'!L12</f>
        <v>4831101</v>
      </c>
      <c r="F12" s="17">
        <f>'[2]2012년'!M12</f>
        <v>6231406</v>
      </c>
      <c r="G12" s="18">
        <f t="shared" si="0"/>
        <v>12.671937366367871</v>
      </c>
      <c r="H12" s="18">
        <f t="shared" si="1"/>
        <v>28.985214757464178</v>
      </c>
      <c r="I12" s="16">
        <f>'[2]2011년'!D12</f>
        <v>65943368</v>
      </c>
      <c r="J12" s="19">
        <f>'[2]8월'!J12+D12</f>
        <v>48659529</v>
      </c>
      <c r="K12" s="17">
        <f>'[2]8월'!K12+F12</f>
        <v>50568783</v>
      </c>
      <c r="L12" s="18">
        <f t="shared" si="2"/>
        <v>3.9237001245943048</v>
      </c>
      <c r="M12" s="20">
        <f>K12/$K$6*100</f>
        <v>52.712549683060381</v>
      </c>
      <c r="O12" s="89"/>
      <c r="P12" s="56"/>
      <c r="Q12" s="22" t="s">
        <v>15</v>
      </c>
      <c r="R12" s="15">
        <f>'[2]2011년'!AD12</f>
        <v>483581</v>
      </c>
      <c r="S12" s="16">
        <f>'[2]2012년'!AC12</f>
        <v>562413</v>
      </c>
      <c r="T12" s="17">
        <f>'[2]2012년'!AD12</f>
        <v>945201</v>
      </c>
      <c r="U12" s="18">
        <f t="shared" si="3"/>
        <v>95.458671866760682</v>
      </c>
      <c r="V12" s="18">
        <f t="shared" si="4"/>
        <v>68.061726880424175</v>
      </c>
      <c r="W12" s="16">
        <f>'[2]2011년'!U12</f>
        <v>6225570</v>
      </c>
      <c r="X12" s="19">
        <f>'[2]8월'!X12+R12</f>
        <v>4638494</v>
      </c>
      <c r="Y12" s="17">
        <f>'[2]8월'!Y12+T12</f>
        <v>5782566</v>
      </c>
      <c r="Z12" s="18">
        <f t="shared" si="5"/>
        <v>24.664729543683791</v>
      </c>
      <c r="AA12" s="20">
        <f>Y12/$Y$6*100</f>
        <v>100</v>
      </c>
      <c r="AC12" s="89"/>
      <c r="AD12" s="56"/>
      <c r="AE12" s="22" t="s">
        <v>15</v>
      </c>
      <c r="AF12" s="15">
        <f>'[2]2011년'!AU12</f>
        <v>5046994</v>
      </c>
      <c r="AG12" s="16">
        <f>'[2]2012년'!AT12</f>
        <v>4268688</v>
      </c>
      <c r="AH12" s="17">
        <f>'[2]2012년'!AU12</f>
        <v>5286205</v>
      </c>
      <c r="AI12" s="18">
        <f t="shared" si="6"/>
        <v>4.7396727636292155</v>
      </c>
      <c r="AJ12" s="18">
        <f t="shared" si="7"/>
        <v>23.836762021492319</v>
      </c>
      <c r="AK12" s="16">
        <f>'[2]2011년'!AL12</f>
        <v>59717798</v>
      </c>
      <c r="AL12" s="19">
        <f>'[2]8월'!AL12+AF12</f>
        <v>44021035</v>
      </c>
      <c r="AM12" s="17">
        <f>'[2]8월'!AM12+AH12</f>
        <v>44786217</v>
      </c>
      <c r="AN12" s="18">
        <f t="shared" si="8"/>
        <v>1.7382190127969608</v>
      </c>
      <c r="AO12" s="20">
        <f>AM12/$AM$6*100</f>
        <v>49.679369619707408</v>
      </c>
    </row>
    <row r="13" spans="1:41" ht="30" customHeight="1">
      <c r="A13" s="89"/>
      <c r="B13" s="56"/>
      <c r="C13" s="22" t="s">
        <v>16</v>
      </c>
      <c r="D13" s="15">
        <f>'[2]2011년'!M13</f>
        <v>2287950</v>
      </c>
      <c r="E13" s="16">
        <f>'[2]2012년'!L13</f>
        <v>1996749</v>
      </c>
      <c r="F13" s="17">
        <f>'[2]2012년'!M13</f>
        <v>2332298</v>
      </c>
      <c r="G13" s="18">
        <f t="shared" si="0"/>
        <v>1.9383290718765664</v>
      </c>
      <c r="H13" s="18">
        <f t="shared" si="1"/>
        <v>16.804766147372561</v>
      </c>
      <c r="I13" s="16">
        <f>'[2]2011년'!D13</f>
        <v>26512316</v>
      </c>
      <c r="J13" s="19">
        <f>'[2]8월'!J13+D13</f>
        <v>19586609</v>
      </c>
      <c r="K13" s="17">
        <f>'[2]8월'!K13+F13</f>
        <v>20215345</v>
      </c>
      <c r="L13" s="18">
        <f t="shared" si="2"/>
        <v>3.2100298729606607</v>
      </c>
      <c r="M13" s="20">
        <f>K13/$K$7*100</f>
        <v>52.24743487306209</v>
      </c>
      <c r="O13" s="89"/>
      <c r="P13" s="56"/>
      <c r="Q13" s="22" t="s">
        <v>16</v>
      </c>
      <c r="R13" s="15">
        <f>'[2]2011년'!AD13</f>
        <v>1484844</v>
      </c>
      <c r="S13" s="16">
        <f>'[2]2012년'!AC13</f>
        <v>1412292</v>
      </c>
      <c r="T13" s="17">
        <f>'[2]2012년'!AD13</f>
        <v>1684398</v>
      </c>
      <c r="U13" s="18">
        <f t="shared" si="3"/>
        <v>13.439391612856298</v>
      </c>
      <c r="V13" s="18">
        <f t="shared" si="4"/>
        <v>19.266978783424378</v>
      </c>
      <c r="W13" s="16">
        <f>'[2]2011년'!U13</f>
        <v>17546523</v>
      </c>
      <c r="X13" s="19">
        <f>'[2]8월'!X13+R13</f>
        <v>13193684</v>
      </c>
      <c r="Y13" s="17">
        <f>'[2]8월'!Y13+T13</f>
        <v>13759110</v>
      </c>
      <c r="Z13" s="18">
        <f t="shared" si="5"/>
        <v>4.2855808885524453</v>
      </c>
      <c r="AA13" s="20">
        <f>Y13/$Y$7*100</f>
        <v>99.515157695800241</v>
      </c>
      <c r="AC13" s="89"/>
      <c r="AD13" s="56"/>
      <c r="AE13" s="22" t="s">
        <v>16</v>
      </c>
      <c r="AF13" s="15">
        <f>'[2]2011년'!AU13</f>
        <v>803106</v>
      </c>
      <c r="AG13" s="16">
        <f>'[2]2012년'!AT13</f>
        <v>584457</v>
      </c>
      <c r="AH13" s="17">
        <f>'[2]2012년'!AU13</f>
        <v>647900</v>
      </c>
      <c r="AI13" s="18">
        <f t="shared" si="6"/>
        <v>-19.325717900252272</v>
      </c>
      <c r="AJ13" s="18">
        <f t="shared" si="7"/>
        <v>10.855032962219639</v>
      </c>
      <c r="AK13" s="16">
        <f>'[2]2011년'!AL13</f>
        <v>8965793</v>
      </c>
      <c r="AL13" s="19">
        <f>'[2]8월'!AL13+AF13</f>
        <v>6392925</v>
      </c>
      <c r="AM13" s="17">
        <f>'[2]8월'!AM13+AH13</f>
        <v>6456235</v>
      </c>
      <c r="AN13" s="18">
        <f t="shared" si="8"/>
        <v>0.99031351063871398</v>
      </c>
      <c r="AO13" s="20">
        <f>AM13/$AM$7*100</f>
        <v>25.964723686438308</v>
      </c>
    </row>
    <row r="14" spans="1:41" ht="30" customHeight="1">
      <c r="A14" s="89"/>
      <c r="B14" s="56"/>
      <c r="C14" s="22" t="s">
        <v>17</v>
      </c>
      <c r="D14" s="15">
        <f>'[2]2011년'!M14</f>
        <v>469098</v>
      </c>
      <c r="E14" s="16">
        <f>'[2]2012년'!L14</f>
        <v>744037</v>
      </c>
      <c r="F14" s="17">
        <f>'[2]2012년'!M14</f>
        <v>598092</v>
      </c>
      <c r="G14" s="18">
        <f t="shared" si="0"/>
        <v>27.49830525817633</v>
      </c>
      <c r="H14" s="18">
        <f t="shared" si="1"/>
        <v>-19.615287949389611</v>
      </c>
      <c r="I14" s="16">
        <f>'[2]2011년'!D14</f>
        <v>10388012</v>
      </c>
      <c r="J14" s="19">
        <f>'[2]8월'!J14+D14</f>
        <v>6890228</v>
      </c>
      <c r="K14" s="17">
        <f>'[2]8월'!K14+F14</f>
        <v>8017495</v>
      </c>
      <c r="L14" s="18">
        <f t="shared" si="2"/>
        <v>16.360372980400655</v>
      </c>
      <c r="M14" s="20">
        <f>K14/$K$8*100</f>
        <v>41.031629200556488</v>
      </c>
      <c r="O14" s="89"/>
      <c r="P14" s="56"/>
      <c r="Q14" s="22" t="s">
        <v>17</v>
      </c>
      <c r="R14" s="15">
        <f>'[2]2011년'!AD14</f>
        <v>356967</v>
      </c>
      <c r="S14" s="16">
        <f>'[2]2012년'!AC14</f>
        <v>426947</v>
      </c>
      <c r="T14" s="17">
        <f>'[2]2012년'!AD14</f>
        <v>535119</v>
      </c>
      <c r="U14" s="18">
        <f t="shared" si="3"/>
        <v>49.907134272915982</v>
      </c>
      <c r="V14" s="18">
        <f t="shared" si="4"/>
        <v>25.336165847283155</v>
      </c>
      <c r="W14" s="16">
        <f>'[2]2011년'!U14</f>
        <v>6522783</v>
      </c>
      <c r="X14" s="19">
        <f>'[2]8월'!X14+R14</f>
        <v>4920542</v>
      </c>
      <c r="Y14" s="17">
        <f>'[2]8월'!Y14+T14</f>
        <v>4339004</v>
      </c>
      <c r="Z14" s="18">
        <f t="shared" si="5"/>
        <v>-11.818576083691596</v>
      </c>
      <c r="AA14" s="20">
        <f>Y14/$Y$8*100</f>
        <v>100</v>
      </c>
      <c r="AC14" s="89"/>
      <c r="AD14" s="56"/>
      <c r="AE14" s="22" t="s">
        <v>17</v>
      </c>
      <c r="AF14" s="15">
        <f>'[2]2011년'!AU14</f>
        <v>112131</v>
      </c>
      <c r="AG14" s="16">
        <f>'[2]2012년'!AT14</f>
        <v>317090</v>
      </c>
      <c r="AH14" s="17">
        <f>'[2]2012년'!AU14</f>
        <v>62973</v>
      </c>
      <c r="AI14" s="18">
        <f t="shared" si="6"/>
        <v>-43.839794526045431</v>
      </c>
      <c r="AJ14" s="18">
        <f t="shared" si="7"/>
        <v>-80.140338705099495</v>
      </c>
      <c r="AK14" s="16">
        <f>'[2]2011년'!AL14</f>
        <v>3865229</v>
      </c>
      <c r="AL14" s="19">
        <f>'[2]8월'!AL14+AF14</f>
        <v>1969686</v>
      </c>
      <c r="AM14" s="17">
        <f>'[2]8월'!AM14+AH14</f>
        <v>3678491</v>
      </c>
      <c r="AN14" s="18">
        <f t="shared" si="8"/>
        <v>86.755198544336508</v>
      </c>
      <c r="AO14" s="20">
        <f>AM14/$AM$8*100</f>
        <v>24.199344139264358</v>
      </c>
    </row>
    <row r="15" spans="1:41" ht="30" customHeight="1" thickBot="1">
      <c r="A15" s="90"/>
      <c r="B15" s="88" t="s">
        <v>18</v>
      </c>
      <c r="C15" s="77"/>
      <c r="D15" s="29">
        <f>'[2]2011년'!M15</f>
        <v>1196064</v>
      </c>
      <c r="E15" s="30">
        <f>'[2]2012년'!L15</f>
        <v>1223429</v>
      </c>
      <c r="F15" s="31">
        <f>'[2]2012년'!M15</f>
        <v>1228952</v>
      </c>
      <c r="G15" s="32">
        <f t="shared" si="0"/>
        <v>2.7496856355512733</v>
      </c>
      <c r="H15" s="32">
        <f t="shared" si="1"/>
        <v>0.45143608660576717</v>
      </c>
      <c r="I15" s="30">
        <f>'[2]2011년'!D15</f>
        <v>14954346</v>
      </c>
      <c r="J15" s="33">
        <f>'[2]8월'!J15+D15</f>
        <v>11073157</v>
      </c>
      <c r="K15" s="31">
        <f>'[2]8월'!K15+F15</f>
        <v>11727025</v>
      </c>
      <c r="L15" s="32">
        <f t="shared" si="2"/>
        <v>5.9049826530952316</v>
      </c>
      <c r="M15" s="34">
        <f>K15/$K$9*100</f>
        <v>48.711713544996847</v>
      </c>
      <c r="O15" s="90"/>
      <c r="P15" s="88" t="s">
        <v>18</v>
      </c>
      <c r="Q15" s="77"/>
      <c r="R15" s="29">
        <f>'[2]2011년'!AD15</f>
        <v>12058</v>
      </c>
      <c r="S15" s="30">
        <f>'[2]2012년'!AC15</f>
        <v>0</v>
      </c>
      <c r="T15" s="31">
        <f>'[2]2012년'!AD15</f>
        <v>2500</v>
      </c>
      <c r="U15" s="32">
        <f t="shared" si="3"/>
        <v>-79.266876762315476</v>
      </c>
      <c r="V15" s="32" t="e">
        <f t="shared" si="4"/>
        <v>#DIV/0!</v>
      </c>
      <c r="W15" s="30">
        <f>'[2]2011년'!U15</f>
        <v>139309</v>
      </c>
      <c r="X15" s="33">
        <f>'[2]8월'!X15+R15</f>
        <v>103321</v>
      </c>
      <c r="Y15" s="31">
        <f>'[2]8월'!Y15+T15</f>
        <v>45039</v>
      </c>
      <c r="Z15" s="32">
        <f t="shared" si="5"/>
        <v>-56.408668131357615</v>
      </c>
      <c r="AA15" s="34">
        <f>Y15/$Y$9*100</f>
        <v>100</v>
      </c>
      <c r="AC15" s="90"/>
      <c r="AD15" s="88" t="s">
        <v>18</v>
      </c>
      <c r="AE15" s="77"/>
      <c r="AF15" s="29">
        <f>'[2]2011년'!AU15</f>
        <v>1184006</v>
      </c>
      <c r="AG15" s="30">
        <f>'[2]2012년'!AT15</f>
        <v>1223429</v>
      </c>
      <c r="AH15" s="31">
        <f>'[2]2012년'!AU15</f>
        <v>1226452</v>
      </c>
      <c r="AI15" s="32">
        <f t="shared" si="6"/>
        <v>3.5849480492497605</v>
      </c>
      <c r="AJ15" s="32">
        <f t="shared" si="7"/>
        <v>0.2470923935921121</v>
      </c>
      <c r="AK15" s="30">
        <f>'[2]2011년'!AL15</f>
        <v>14815037</v>
      </c>
      <c r="AL15" s="33">
        <f>'[2]8월'!AL15+AF15</f>
        <v>10969836</v>
      </c>
      <c r="AM15" s="31">
        <f>'[2]8월'!AM15+AH15</f>
        <v>11681986</v>
      </c>
      <c r="AN15" s="32">
        <f t="shared" si="8"/>
        <v>6.4918928596562324</v>
      </c>
      <c r="AO15" s="34">
        <f>AM15/$AM$9*100</f>
        <v>48.615582040994617</v>
      </c>
    </row>
    <row r="16" spans="1:41" ht="30" customHeight="1">
      <c r="A16" s="92" t="s">
        <v>30</v>
      </c>
      <c r="B16" s="93" t="s">
        <v>13</v>
      </c>
      <c r="C16" s="80"/>
      <c r="D16" s="51">
        <f>'[2]2011년'!M16</f>
        <v>7589527</v>
      </c>
      <c r="E16" s="52">
        <f>'[2]2012년'!L16</f>
        <v>8561091</v>
      </c>
      <c r="F16" s="53">
        <f>'[2]2012년'!M16</f>
        <v>10411806</v>
      </c>
      <c r="G16" s="54">
        <f t="shared" si="0"/>
        <v>37.186493967278864</v>
      </c>
      <c r="H16" s="54">
        <f t="shared" si="1"/>
        <v>21.617747083870498</v>
      </c>
      <c r="I16" s="52">
        <f>'[2]2011년'!D16</f>
        <v>102130419</v>
      </c>
      <c r="J16" s="60">
        <f>'[2]8월'!J16+D16</f>
        <v>76841339</v>
      </c>
      <c r="K16" s="53">
        <f>'[2]8월'!K16+F16</f>
        <v>82819924</v>
      </c>
      <c r="L16" s="54">
        <f t="shared" si="2"/>
        <v>7.7804279282535731</v>
      </c>
      <c r="M16" s="61">
        <f>K16/$K$4*100</f>
        <v>46.465712654355428</v>
      </c>
      <c r="O16" s="92" t="s">
        <v>30</v>
      </c>
      <c r="P16" s="93" t="s">
        <v>13</v>
      </c>
      <c r="Q16" s="80"/>
      <c r="R16" s="51">
        <f>'[2]2011년'!AD16</f>
        <v>7911</v>
      </c>
      <c r="S16" s="52">
        <f>'[2]2012년'!AC16</f>
        <v>5435</v>
      </c>
      <c r="T16" s="53">
        <f>'[2]2012년'!AD16</f>
        <v>8099</v>
      </c>
      <c r="U16" s="54">
        <f t="shared" si="3"/>
        <v>2.37643787131843</v>
      </c>
      <c r="V16" s="54">
        <f t="shared" si="4"/>
        <v>49.015639374425007</v>
      </c>
      <c r="W16" s="52">
        <f>'[2]2011년'!U16</f>
        <v>149820</v>
      </c>
      <c r="X16" s="60">
        <f>'[2]8월'!X16+R16</f>
        <v>122982</v>
      </c>
      <c r="Y16" s="53">
        <f>'[2]8월'!Y16+T16</f>
        <v>67035</v>
      </c>
      <c r="Z16" s="54">
        <f t="shared" si="5"/>
        <v>-45.492023222910674</v>
      </c>
      <c r="AA16" s="61">
        <f>Y16/$Y$4*100</f>
        <v>0.27939685456700802</v>
      </c>
      <c r="AC16" s="92" t="s">
        <v>30</v>
      </c>
      <c r="AD16" s="93" t="s">
        <v>13</v>
      </c>
      <c r="AE16" s="80"/>
      <c r="AF16" s="51">
        <f>'[2]2011년'!AU16</f>
        <v>7581616</v>
      </c>
      <c r="AG16" s="52">
        <f>'[2]2012년'!AT16</f>
        <v>8555656</v>
      </c>
      <c r="AH16" s="53">
        <f>'[2]2012년'!AU16</f>
        <v>10403707</v>
      </c>
      <c r="AI16" s="54">
        <f t="shared" si="6"/>
        <v>37.222816349443178</v>
      </c>
      <c r="AJ16" s="54">
        <f t="shared" si="7"/>
        <v>21.600342510264554</v>
      </c>
      <c r="AK16" s="52">
        <f>'[2]2011년'!AL16</f>
        <v>101980599</v>
      </c>
      <c r="AL16" s="60">
        <f>'[2]8월'!AL16+AF16</f>
        <v>76718357</v>
      </c>
      <c r="AM16" s="53">
        <f>'[2]8월'!AM16+AH16</f>
        <v>82752889</v>
      </c>
      <c r="AN16" s="54">
        <f t="shared" si="8"/>
        <v>7.8658253851812816</v>
      </c>
      <c r="AO16" s="61">
        <f>AM16/$AM$4*100</f>
        <v>53.649929130107431</v>
      </c>
    </row>
    <row r="17" spans="1:41" ht="30" customHeight="1">
      <c r="A17" s="89"/>
      <c r="B17" s="94" t="s">
        <v>14</v>
      </c>
      <c r="C17" s="75"/>
      <c r="D17" s="15">
        <f>'[2]2011년'!M17</f>
        <v>6401119</v>
      </c>
      <c r="E17" s="16">
        <f>'[2]2012년'!L17</f>
        <v>7379191</v>
      </c>
      <c r="F17" s="17">
        <f>'[2]2012년'!M17</f>
        <v>9205086</v>
      </c>
      <c r="G17" s="18">
        <f t="shared" si="0"/>
        <v>43.804325462469933</v>
      </c>
      <c r="H17" s="18">
        <f t="shared" si="1"/>
        <v>24.743837095421426</v>
      </c>
      <c r="I17" s="16">
        <f>'[2]2011년'!D17</f>
        <v>86481280</v>
      </c>
      <c r="J17" s="19">
        <f>'[2]8월'!J17+D17</f>
        <v>65224469</v>
      </c>
      <c r="K17" s="17">
        <f>'[2]8월'!K17+F17</f>
        <v>71136943</v>
      </c>
      <c r="L17" s="18">
        <f t="shared" si="2"/>
        <v>9.0648097112143518</v>
      </c>
      <c r="M17" s="20">
        <f>K17/$K$5*100</f>
        <v>46.143546313243029</v>
      </c>
      <c r="O17" s="89"/>
      <c r="P17" s="94" t="s">
        <v>14</v>
      </c>
      <c r="Q17" s="75"/>
      <c r="R17" s="15">
        <f>'[2]2011년'!AD17</f>
        <v>7911</v>
      </c>
      <c r="S17" s="16">
        <f>'[2]2012년'!AC17</f>
        <v>5435</v>
      </c>
      <c r="T17" s="17">
        <f>'[2]2012년'!AD17</f>
        <v>8099</v>
      </c>
      <c r="U17" s="18">
        <f t="shared" si="3"/>
        <v>2.37643787131843</v>
      </c>
      <c r="V17" s="18">
        <f t="shared" si="4"/>
        <v>49.015639374425007</v>
      </c>
      <c r="W17" s="16">
        <f>'[2]2011년'!U17</f>
        <v>149820</v>
      </c>
      <c r="X17" s="19">
        <f>'[2]8월'!X17+R17</f>
        <v>122982</v>
      </c>
      <c r="Y17" s="17">
        <f>'[2]8월'!Y17+T17</f>
        <v>67035</v>
      </c>
      <c r="Z17" s="18">
        <f t="shared" si="5"/>
        <v>-45.492023222910674</v>
      </c>
      <c r="AA17" s="20">
        <f>Y17/$Y$5*100</f>
        <v>0.27992232244287191</v>
      </c>
      <c r="AC17" s="89"/>
      <c r="AD17" s="94" t="s">
        <v>14</v>
      </c>
      <c r="AE17" s="75"/>
      <c r="AF17" s="15">
        <f>'[2]2011년'!AU17</f>
        <v>6393208</v>
      </c>
      <c r="AG17" s="16">
        <f>'[2]2012년'!AT17</f>
        <v>7373756</v>
      </c>
      <c r="AH17" s="17">
        <f>'[2]2012년'!AU17</f>
        <v>9196987</v>
      </c>
      <c r="AI17" s="18">
        <f t="shared" si="6"/>
        <v>43.85558861842128</v>
      </c>
      <c r="AJ17" s="18">
        <f t="shared" si="7"/>
        <v>24.725946993635262</v>
      </c>
      <c r="AK17" s="16">
        <f>'[2]2011년'!AL17</f>
        <v>86331460</v>
      </c>
      <c r="AL17" s="19">
        <f>'[2]8월'!AL17+AF17</f>
        <v>65101487</v>
      </c>
      <c r="AM17" s="17">
        <f>'[2]8월'!AM17+AH17</f>
        <v>71069908</v>
      </c>
      <c r="AN17" s="18">
        <f t="shared" si="8"/>
        <v>9.1678720026778961</v>
      </c>
      <c r="AO17" s="20">
        <f>AM17/$AM$5*100</f>
        <v>54.578168956044756</v>
      </c>
    </row>
    <row r="18" spans="1:41" ht="30" customHeight="1">
      <c r="A18" s="89"/>
      <c r="B18" s="56"/>
      <c r="C18" s="22" t="s">
        <v>15</v>
      </c>
      <c r="D18" s="15">
        <f>'[2]2011년'!M18</f>
        <v>4486319</v>
      </c>
      <c r="E18" s="16">
        <f>'[2]2012년'!L18</f>
        <v>5008011</v>
      </c>
      <c r="F18" s="17">
        <f>'[2]2012년'!M18</f>
        <v>5326690</v>
      </c>
      <c r="G18" s="18">
        <f t="shared" si="0"/>
        <v>18.731860128537448</v>
      </c>
      <c r="H18" s="18">
        <f t="shared" si="1"/>
        <v>6.3633845852175739</v>
      </c>
      <c r="I18" s="16">
        <f>'[2]2011년'!D18</f>
        <v>59485902</v>
      </c>
      <c r="J18" s="19">
        <f>'[2]8월'!J18+D18</f>
        <v>45574816</v>
      </c>
      <c r="K18" s="17">
        <f>'[2]8월'!K18+F18</f>
        <v>45233713</v>
      </c>
      <c r="L18" s="18">
        <f t="shared" si="2"/>
        <v>-0.74844624715544228</v>
      </c>
      <c r="M18" s="20">
        <f>K18/$K$6*100</f>
        <v>47.151309610551515</v>
      </c>
      <c r="O18" s="89"/>
      <c r="P18" s="56"/>
      <c r="Q18" s="22" t="s">
        <v>15</v>
      </c>
      <c r="R18" s="15">
        <f>'[2]2011년'!AD18</f>
        <v>0</v>
      </c>
      <c r="S18" s="16">
        <f>'[2]2012년'!AC18</f>
        <v>0</v>
      </c>
      <c r="T18" s="17">
        <f>'[2]2012년'!AD18</f>
        <v>0</v>
      </c>
      <c r="U18" s="18" t="e">
        <f t="shared" si="3"/>
        <v>#DIV/0!</v>
      </c>
      <c r="V18" s="18" t="e">
        <f t="shared" si="4"/>
        <v>#DIV/0!</v>
      </c>
      <c r="W18" s="16">
        <f>'[2]2011년'!U18</f>
        <v>0</v>
      </c>
      <c r="X18" s="19">
        <f>'[2]8월'!X18+R18</f>
        <v>0</v>
      </c>
      <c r="Y18" s="17">
        <f>'[2]8월'!Y18+T18</f>
        <v>0</v>
      </c>
      <c r="Z18" s="18" t="e">
        <f t="shared" si="5"/>
        <v>#DIV/0!</v>
      </c>
      <c r="AA18" s="20">
        <f>Y18/$Y$6*100</f>
        <v>0</v>
      </c>
      <c r="AC18" s="89"/>
      <c r="AD18" s="56"/>
      <c r="AE18" s="22" t="s">
        <v>15</v>
      </c>
      <c r="AF18" s="15">
        <f>'[2]2011년'!AU18</f>
        <v>4486319</v>
      </c>
      <c r="AG18" s="16">
        <f>'[2]2012년'!AT18</f>
        <v>5008011</v>
      </c>
      <c r="AH18" s="17">
        <f>'[2]2012년'!AU18</f>
        <v>5326690</v>
      </c>
      <c r="AI18" s="18">
        <f t="shared" si="6"/>
        <v>18.731860128537448</v>
      </c>
      <c r="AJ18" s="18">
        <f t="shared" si="7"/>
        <v>6.3633845852175739</v>
      </c>
      <c r="AK18" s="16">
        <f>'[2]2011년'!AL18</f>
        <v>59485902</v>
      </c>
      <c r="AL18" s="19">
        <f>'[2]8월'!AL18+AF18</f>
        <v>45574816</v>
      </c>
      <c r="AM18" s="17">
        <f>'[2]8월'!AM18+AH18</f>
        <v>45233713</v>
      </c>
      <c r="AN18" s="18">
        <f t="shared" si="8"/>
        <v>-0.74844624715544228</v>
      </c>
      <c r="AO18" s="20">
        <f>AM18/$AM$6*100</f>
        <v>50.175757139719209</v>
      </c>
    </row>
    <row r="19" spans="1:41" ht="30" customHeight="1">
      <c r="A19" s="89"/>
      <c r="B19" s="56"/>
      <c r="C19" s="22" t="s">
        <v>16</v>
      </c>
      <c r="D19" s="15">
        <f>'[2]2011년'!M19</f>
        <v>1853098</v>
      </c>
      <c r="E19" s="16">
        <f>'[2]2012년'!L19</f>
        <v>1836661</v>
      </c>
      <c r="F19" s="17">
        <f>'[2]2012년'!M19</f>
        <v>2761834</v>
      </c>
      <c r="G19" s="18">
        <f t="shared" si="0"/>
        <v>49.038744847817014</v>
      </c>
      <c r="H19" s="18">
        <f t="shared" si="1"/>
        <v>50.372551058687463</v>
      </c>
      <c r="I19" s="16">
        <f>'[2]2011년'!D19</f>
        <v>25829496</v>
      </c>
      <c r="J19" s="19">
        <f>'[2]8월'!J19+D19</f>
        <v>18884417</v>
      </c>
      <c r="K19" s="17">
        <f>'[2]8월'!K19+F19</f>
        <v>18469803</v>
      </c>
      <c r="L19" s="18">
        <f t="shared" si="2"/>
        <v>-2.1955350805905169</v>
      </c>
      <c r="M19" s="20">
        <f>K19/$K$7*100</f>
        <v>47.736005957889262</v>
      </c>
      <c r="O19" s="89"/>
      <c r="P19" s="56"/>
      <c r="Q19" s="22" t="s">
        <v>16</v>
      </c>
      <c r="R19" s="15">
        <f>'[2]2011년'!AD19</f>
        <v>7911</v>
      </c>
      <c r="S19" s="16">
        <f>'[2]2012년'!AC19</f>
        <v>5435</v>
      </c>
      <c r="T19" s="17">
        <f>'[2]2012년'!AD19</f>
        <v>8099</v>
      </c>
      <c r="U19" s="18">
        <f t="shared" si="3"/>
        <v>2.37643787131843</v>
      </c>
      <c r="V19" s="18">
        <f t="shared" si="4"/>
        <v>49.015639374425007</v>
      </c>
      <c r="W19" s="16">
        <f>'[2]2011년'!U19</f>
        <v>149820</v>
      </c>
      <c r="X19" s="19">
        <f>'[2]8월'!X19+R19</f>
        <v>122982</v>
      </c>
      <c r="Y19" s="17">
        <f>'[2]8월'!Y19+T19</f>
        <v>67035</v>
      </c>
      <c r="Z19" s="18">
        <f t="shared" si="5"/>
        <v>-45.492023222910674</v>
      </c>
      <c r="AA19" s="20">
        <f>Y19/$Y$7*100</f>
        <v>0.48484230419976071</v>
      </c>
      <c r="AC19" s="89"/>
      <c r="AD19" s="56"/>
      <c r="AE19" s="22" t="s">
        <v>16</v>
      </c>
      <c r="AF19" s="15">
        <f>'[2]2011년'!AU19</f>
        <v>1845187</v>
      </c>
      <c r="AG19" s="16">
        <f>'[2]2012년'!AT19</f>
        <v>1831226</v>
      </c>
      <c r="AH19" s="17">
        <f>'[2]2012년'!AU19</f>
        <v>2753735</v>
      </c>
      <c r="AI19" s="18">
        <f t="shared" si="6"/>
        <v>49.238803438350686</v>
      </c>
      <c r="AJ19" s="18">
        <f t="shared" si="7"/>
        <v>50.37657831420043</v>
      </c>
      <c r="AK19" s="16">
        <f>'[2]2011년'!AL19</f>
        <v>25679676</v>
      </c>
      <c r="AL19" s="19">
        <f>'[2]8월'!AL19+AF19</f>
        <v>18761435</v>
      </c>
      <c r="AM19" s="17">
        <f>'[2]8월'!AM19+AH19</f>
        <v>18402768</v>
      </c>
      <c r="AN19" s="18">
        <f t="shared" si="8"/>
        <v>-1.9117247694539401</v>
      </c>
      <c r="AO19" s="20">
        <f>AM19/$AM$7*100</f>
        <v>74.00950959586028</v>
      </c>
    </row>
    <row r="20" spans="1:41" ht="30" customHeight="1">
      <c r="A20" s="89"/>
      <c r="B20" s="56"/>
      <c r="C20" s="22" t="s">
        <v>17</v>
      </c>
      <c r="D20" s="15">
        <f>'[2]2011년'!M20</f>
        <v>61702</v>
      </c>
      <c r="E20" s="16">
        <f>'[2]2012년'!L20</f>
        <v>534519</v>
      </c>
      <c r="F20" s="17">
        <f>'[2]2012년'!M20</f>
        <v>1116562</v>
      </c>
      <c r="G20" s="18">
        <f t="shared" si="0"/>
        <v>1709.6042267673656</v>
      </c>
      <c r="H20" s="18">
        <f t="shared" si="1"/>
        <v>108.89098423068216</v>
      </c>
      <c r="I20" s="16">
        <f>'[2]2011년'!D20</f>
        <v>1165882</v>
      </c>
      <c r="J20" s="19">
        <f>'[2]8월'!J20+D20</f>
        <v>765236</v>
      </c>
      <c r="K20" s="17">
        <f>'[2]8월'!K20+F20</f>
        <v>7433427</v>
      </c>
      <c r="L20" s="18">
        <f t="shared" si="2"/>
        <v>871.39013323994163</v>
      </c>
      <c r="M20" s="20">
        <f>K20/$K$8*100</f>
        <v>38.042508333763223</v>
      </c>
      <c r="O20" s="89"/>
      <c r="P20" s="56"/>
      <c r="Q20" s="22" t="s">
        <v>17</v>
      </c>
      <c r="R20" s="15">
        <f>'[2]2011년'!AD20</f>
        <v>0</v>
      </c>
      <c r="S20" s="16">
        <f>'[2]2012년'!AC20</f>
        <v>0</v>
      </c>
      <c r="T20" s="17">
        <f>'[2]2012년'!AD20</f>
        <v>0</v>
      </c>
      <c r="U20" s="18" t="e">
        <f t="shared" si="3"/>
        <v>#DIV/0!</v>
      </c>
      <c r="V20" s="18" t="e">
        <f t="shared" si="4"/>
        <v>#DIV/0!</v>
      </c>
      <c r="W20" s="16">
        <f>'[2]2011년'!U20</f>
        <v>0</v>
      </c>
      <c r="X20" s="19">
        <f>'[2]8월'!X20+R20</f>
        <v>0</v>
      </c>
      <c r="Y20" s="17">
        <f>'[2]8월'!Y20+T20</f>
        <v>0</v>
      </c>
      <c r="Z20" s="18" t="e">
        <f t="shared" si="5"/>
        <v>#DIV/0!</v>
      </c>
      <c r="AA20" s="20">
        <f>Y20/$Y$8*100</f>
        <v>0</v>
      </c>
      <c r="AC20" s="89"/>
      <c r="AD20" s="56"/>
      <c r="AE20" s="22" t="s">
        <v>17</v>
      </c>
      <c r="AF20" s="15">
        <f>'[2]2011년'!AU20</f>
        <v>61702</v>
      </c>
      <c r="AG20" s="16">
        <f>'[2]2012년'!AT20</f>
        <v>534519</v>
      </c>
      <c r="AH20" s="17">
        <f>'[2]2012년'!AU20</f>
        <v>1116562</v>
      </c>
      <c r="AI20" s="18">
        <f t="shared" si="6"/>
        <v>1709.6042267673656</v>
      </c>
      <c r="AJ20" s="18">
        <f t="shared" si="7"/>
        <v>108.89098423068216</v>
      </c>
      <c r="AK20" s="16">
        <f>'[2]2011년'!AL20</f>
        <v>1165882</v>
      </c>
      <c r="AL20" s="19">
        <f>'[2]8월'!AL20+AF20</f>
        <v>765236</v>
      </c>
      <c r="AM20" s="17">
        <f>'[2]8월'!AM20+AH20</f>
        <v>7433427</v>
      </c>
      <c r="AN20" s="18">
        <f t="shared" si="8"/>
        <v>871.39013323994163</v>
      </c>
      <c r="AO20" s="20">
        <f>AM20/$AM$8*100</f>
        <v>48.901589838632049</v>
      </c>
    </row>
    <row r="21" spans="1:41" ht="30" customHeight="1" thickBot="1">
      <c r="A21" s="90"/>
      <c r="B21" s="88" t="s">
        <v>18</v>
      </c>
      <c r="C21" s="77"/>
      <c r="D21" s="29">
        <f>'[2]2011년'!M21</f>
        <v>1188408</v>
      </c>
      <c r="E21" s="30">
        <f>'[2]2012년'!L21</f>
        <v>1181900</v>
      </c>
      <c r="F21" s="31">
        <f>'[2]2012년'!M21</f>
        <v>1206720</v>
      </c>
      <c r="G21" s="32">
        <f t="shared" si="0"/>
        <v>1.5408849486035194</v>
      </c>
      <c r="H21" s="32">
        <f t="shared" si="1"/>
        <v>2.1000084609527079</v>
      </c>
      <c r="I21" s="30">
        <f>'[2]2011년'!D21</f>
        <v>15649139</v>
      </c>
      <c r="J21" s="33">
        <f>'[2]8월'!J21+D21</f>
        <v>11616870</v>
      </c>
      <c r="K21" s="31">
        <f>'[2]8월'!K21+F21</f>
        <v>11682981</v>
      </c>
      <c r="L21" s="32">
        <f t="shared" si="2"/>
        <v>0.56909477337698888</v>
      </c>
      <c r="M21" s="34">
        <f>K21/$K$9*100</f>
        <v>48.528763588688591</v>
      </c>
      <c r="O21" s="90"/>
      <c r="P21" s="88" t="s">
        <v>18</v>
      </c>
      <c r="Q21" s="77"/>
      <c r="R21" s="29">
        <f>'[2]2011년'!AD21</f>
        <v>0</v>
      </c>
      <c r="S21" s="30">
        <f>'[2]2012년'!AC21</f>
        <v>0</v>
      </c>
      <c r="T21" s="31">
        <f>'[2]2012년'!AD21</f>
        <v>0</v>
      </c>
      <c r="U21" s="32" t="e">
        <f t="shared" si="3"/>
        <v>#DIV/0!</v>
      </c>
      <c r="V21" s="32" t="e">
        <f t="shared" si="4"/>
        <v>#DIV/0!</v>
      </c>
      <c r="W21" s="30">
        <f>'[2]2011년'!U21</f>
        <v>0</v>
      </c>
      <c r="X21" s="33">
        <f>'[2]8월'!X21+R21</f>
        <v>0</v>
      </c>
      <c r="Y21" s="31">
        <f>'[2]8월'!Y21+T21</f>
        <v>0</v>
      </c>
      <c r="Z21" s="32" t="e">
        <f t="shared" si="5"/>
        <v>#DIV/0!</v>
      </c>
      <c r="AA21" s="34">
        <f>Y21/$Y$9*100</f>
        <v>0</v>
      </c>
      <c r="AC21" s="90"/>
      <c r="AD21" s="88" t="s">
        <v>18</v>
      </c>
      <c r="AE21" s="77"/>
      <c r="AF21" s="29">
        <f>'[2]2011년'!AU21</f>
        <v>1188408</v>
      </c>
      <c r="AG21" s="30">
        <f>'[2]2012년'!AT21</f>
        <v>1181900</v>
      </c>
      <c r="AH21" s="31">
        <f>'[2]2012년'!AU21</f>
        <v>1206720</v>
      </c>
      <c r="AI21" s="32">
        <f t="shared" si="6"/>
        <v>1.5408849486035194</v>
      </c>
      <c r="AJ21" s="32">
        <f t="shared" si="7"/>
        <v>2.1000084609527079</v>
      </c>
      <c r="AK21" s="30">
        <f>'[2]2011년'!AL21</f>
        <v>15649139</v>
      </c>
      <c r="AL21" s="33">
        <f>'[2]8월'!AL21+AF21</f>
        <v>11616870</v>
      </c>
      <c r="AM21" s="31">
        <f>'[2]8월'!AM21+AH21</f>
        <v>11682981</v>
      </c>
      <c r="AN21" s="32">
        <f t="shared" si="8"/>
        <v>0.56909477337698888</v>
      </c>
      <c r="AO21" s="34">
        <f>AM21/$AM$9*100</f>
        <v>48.619722818438689</v>
      </c>
    </row>
    <row r="22" spans="1:41" ht="30" customHeight="1">
      <c r="A22" s="89" t="s">
        <v>31</v>
      </c>
      <c r="B22" s="91" t="s">
        <v>13</v>
      </c>
      <c r="C22" s="73"/>
      <c r="D22" s="62">
        <f>'[2]2011년'!M22</f>
        <v>921565</v>
      </c>
      <c r="E22" s="63">
        <f>'[2]2012년'!L22</f>
        <v>80933</v>
      </c>
      <c r="F22" s="64">
        <f>'[2]2012년'!M22</f>
        <v>84159</v>
      </c>
      <c r="G22" s="65">
        <f t="shared" si="0"/>
        <v>-90.86781724566363</v>
      </c>
      <c r="H22" s="65">
        <f t="shared" si="1"/>
        <v>3.9860131219650867</v>
      </c>
      <c r="I22" s="63">
        <f>'[2]2011년'!D22</f>
        <v>13759334</v>
      </c>
      <c r="J22" s="66">
        <f>'[2]8월'!J22+D22</f>
        <v>10685457</v>
      </c>
      <c r="K22" s="64">
        <f>'[2]8월'!K22+F22</f>
        <v>4890218</v>
      </c>
      <c r="L22" s="65">
        <f t="shared" si="2"/>
        <v>-54.234825894671609</v>
      </c>
      <c r="M22" s="67">
        <f>K22/$K$4*100</f>
        <v>2.7436328534321852</v>
      </c>
      <c r="O22" s="92" t="s">
        <v>31</v>
      </c>
      <c r="P22" s="93" t="s">
        <v>13</v>
      </c>
      <c r="Q22" s="80"/>
      <c r="R22" s="51">
        <f>'[2]2011년'!AD22</f>
        <v>0</v>
      </c>
      <c r="S22" s="52">
        <f>'[2]2012년'!AC22</f>
        <v>0</v>
      </c>
      <c r="T22" s="53">
        <f>'[2]2012년'!AD22</f>
        <v>0</v>
      </c>
      <c r="U22" s="54" t="e">
        <f t="shared" si="3"/>
        <v>#DIV/0!</v>
      </c>
      <c r="V22" s="54" t="e">
        <f t="shared" si="4"/>
        <v>#DIV/0!</v>
      </c>
      <c r="W22" s="52">
        <f>'[2]2011년'!U22</f>
        <v>0</v>
      </c>
      <c r="X22" s="60">
        <f>'[2]8월'!X22+R22</f>
        <v>0</v>
      </c>
      <c r="Y22" s="53">
        <f>'[2]8월'!Y22+T22</f>
        <v>0</v>
      </c>
      <c r="Z22" s="54" t="e">
        <f t="shared" si="5"/>
        <v>#DIV/0!</v>
      </c>
      <c r="AA22" s="61">
        <f>Y22/$Y$4*100</f>
        <v>0</v>
      </c>
      <c r="AC22" s="89" t="s">
        <v>31</v>
      </c>
      <c r="AD22" s="91" t="s">
        <v>13</v>
      </c>
      <c r="AE22" s="73"/>
      <c r="AF22" s="62">
        <f>'[2]2011년'!AU22</f>
        <v>921565</v>
      </c>
      <c r="AG22" s="63">
        <f>'[2]2012년'!AT22</f>
        <v>80933</v>
      </c>
      <c r="AH22" s="64">
        <f>'[2]2012년'!AU22</f>
        <v>84159</v>
      </c>
      <c r="AI22" s="65">
        <f t="shared" si="6"/>
        <v>-90.86781724566363</v>
      </c>
      <c r="AJ22" s="65">
        <f t="shared" si="7"/>
        <v>3.9860131219650867</v>
      </c>
      <c r="AK22" s="63">
        <f>'[2]2011년'!AL22</f>
        <v>13759334</v>
      </c>
      <c r="AL22" s="66">
        <f>'[2]8월'!AL22+AF22</f>
        <v>10685457</v>
      </c>
      <c r="AM22" s="64">
        <f>'[2]8월'!AM22+AH22</f>
        <v>4890218</v>
      </c>
      <c r="AN22" s="65">
        <f t="shared" si="8"/>
        <v>-54.234825894671609</v>
      </c>
      <c r="AO22" s="67">
        <f>AM22/$AM$4*100</f>
        <v>3.1704010857044005</v>
      </c>
    </row>
    <row r="23" spans="1:41" ht="30" customHeight="1">
      <c r="A23" s="89"/>
      <c r="B23" s="94" t="s">
        <v>14</v>
      </c>
      <c r="C23" s="75"/>
      <c r="D23" s="15">
        <f>'[2]2011년'!M23</f>
        <v>838744</v>
      </c>
      <c r="E23" s="16">
        <f>'[2]2012년'!L23</f>
        <v>4166</v>
      </c>
      <c r="F23" s="17">
        <f>'[2]2012년'!M23</f>
        <v>0</v>
      </c>
      <c r="G23" s="18">
        <f t="shared" si="0"/>
        <v>-100</v>
      </c>
      <c r="H23" s="18">
        <f t="shared" si="1"/>
        <v>-100</v>
      </c>
      <c r="I23" s="16">
        <f>'[2]2011년'!D23</f>
        <v>12926848</v>
      </c>
      <c r="J23" s="19">
        <f>'[2]8월'!J23+D23</f>
        <v>10057323</v>
      </c>
      <c r="K23" s="17">
        <f>'[2]8월'!K23+F23</f>
        <v>4225881</v>
      </c>
      <c r="L23" s="18">
        <f t="shared" si="2"/>
        <v>-57.982049497664541</v>
      </c>
      <c r="M23" s="20">
        <f>K23/$K$5*100</f>
        <v>2.7411514666543058</v>
      </c>
      <c r="O23" s="89"/>
      <c r="P23" s="94" t="s">
        <v>14</v>
      </c>
      <c r="Q23" s="75"/>
      <c r="R23" s="15">
        <f>'[2]2011년'!AD23</f>
        <v>0</v>
      </c>
      <c r="S23" s="16">
        <f>'[2]2012년'!AC23</f>
        <v>0</v>
      </c>
      <c r="T23" s="17">
        <f>'[2]2012년'!AD23</f>
        <v>0</v>
      </c>
      <c r="U23" s="18" t="e">
        <f t="shared" si="3"/>
        <v>#DIV/0!</v>
      </c>
      <c r="V23" s="18" t="e">
        <f t="shared" si="4"/>
        <v>#DIV/0!</v>
      </c>
      <c r="W23" s="16">
        <f>'[2]2011년'!U23</f>
        <v>0</v>
      </c>
      <c r="X23" s="19">
        <f>'[2]8월'!X23+R23</f>
        <v>0</v>
      </c>
      <c r="Y23" s="17">
        <f>'[2]8월'!Y23+T23</f>
        <v>0</v>
      </c>
      <c r="Z23" s="18" t="e">
        <f t="shared" si="5"/>
        <v>#DIV/0!</v>
      </c>
      <c r="AA23" s="20">
        <f>Y23/$Y$5*100</f>
        <v>0</v>
      </c>
      <c r="AC23" s="89"/>
      <c r="AD23" s="94" t="s">
        <v>14</v>
      </c>
      <c r="AE23" s="75"/>
      <c r="AF23" s="15">
        <f>'[2]2011년'!AU23</f>
        <v>838744</v>
      </c>
      <c r="AG23" s="16">
        <f>'[2]2012년'!AT23</f>
        <v>4166</v>
      </c>
      <c r="AH23" s="17">
        <f>'[2]2012년'!AU23</f>
        <v>0</v>
      </c>
      <c r="AI23" s="18">
        <f t="shared" si="6"/>
        <v>-100</v>
      </c>
      <c r="AJ23" s="18">
        <f t="shared" si="7"/>
        <v>-100</v>
      </c>
      <c r="AK23" s="16">
        <f>'[2]2011년'!AL23</f>
        <v>12926848</v>
      </c>
      <c r="AL23" s="19">
        <f>'[2]8월'!AL23+AF23</f>
        <v>10057323</v>
      </c>
      <c r="AM23" s="17">
        <f>'[2]8월'!AM23+AH23</f>
        <v>4225881</v>
      </c>
      <c r="AN23" s="18">
        <f t="shared" si="8"/>
        <v>-57.982049497664541</v>
      </c>
      <c r="AO23" s="20">
        <f>AM23/$AM$5*100</f>
        <v>3.2452672825486051</v>
      </c>
    </row>
    <row r="24" spans="1:41" ht="30" customHeight="1">
      <c r="A24" s="89"/>
      <c r="B24" s="56"/>
      <c r="C24" s="22" t="s">
        <v>15</v>
      </c>
      <c r="D24" s="15">
        <f>'[2]2011년'!M24</f>
        <v>53248</v>
      </c>
      <c r="E24" s="16">
        <f>'[2]2012년'!L24</f>
        <v>0</v>
      </c>
      <c r="F24" s="17">
        <f>'[2]2012년'!M24</f>
        <v>0</v>
      </c>
      <c r="G24" s="18">
        <f t="shared" si="0"/>
        <v>-100</v>
      </c>
      <c r="H24" s="18" t="e">
        <f t="shared" si="1"/>
        <v>#DIV/0!</v>
      </c>
      <c r="I24" s="16">
        <f>'[2]2011년'!D24</f>
        <v>564200</v>
      </c>
      <c r="J24" s="19">
        <f>'[2]8월'!J24+D24</f>
        <v>429014</v>
      </c>
      <c r="K24" s="17">
        <f>'[2]8월'!K24+F24</f>
        <v>130604</v>
      </c>
      <c r="L24" s="18">
        <f t="shared" si="2"/>
        <v>-69.557170628464334</v>
      </c>
      <c r="M24" s="20">
        <f>K24/$K$6*100</f>
        <v>0.13614070638809755</v>
      </c>
      <c r="O24" s="89"/>
      <c r="P24" s="56"/>
      <c r="Q24" s="22" t="s">
        <v>15</v>
      </c>
      <c r="R24" s="15">
        <f>'[2]2011년'!AD24</f>
        <v>0</v>
      </c>
      <c r="S24" s="16">
        <f>'[2]2012년'!AC24</f>
        <v>0</v>
      </c>
      <c r="T24" s="17">
        <f>'[2]2012년'!AD24</f>
        <v>0</v>
      </c>
      <c r="U24" s="18" t="e">
        <f t="shared" si="3"/>
        <v>#DIV/0!</v>
      </c>
      <c r="V24" s="18" t="e">
        <f t="shared" si="4"/>
        <v>#DIV/0!</v>
      </c>
      <c r="W24" s="16">
        <f>'[2]2011년'!U24</f>
        <v>0</v>
      </c>
      <c r="X24" s="19">
        <f>'[2]8월'!X24+R24</f>
        <v>0</v>
      </c>
      <c r="Y24" s="17">
        <f>'[2]8월'!Y24+T24</f>
        <v>0</v>
      </c>
      <c r="Z24" s="18" t="e">
        <f t="shared" si="5"/>
        <v>#DIV/0!</v>
      </c>
      <c r="AA24" s="20">
        <f>Y24/$Y$6*100</f>
        <v>0</v>
      </c>
      <c r="AC24" s="89"/>
      <c r="AD24" s="56"/>
      <c r="AE24" s="22" t="s">
        <v>15</v>
      </c>
      <c r="AF24" s="15">
        <f>'[2]2011년'!AU24</f>
        <v>53248</v>
      </c>
      <c r="AG24" s="16">
        <f>'[2]2012년'!AT24</f>
        <v>0</v>
      </c>
      <c r="AH24" s="17">
        <f>'[2]2012년'!AU24</f>
        <v>0</v>
      </c>
      <c r="AI24" s="18">
        <f t="shared" si="6"/>
        <v>-100</v>
      </c>
      <c r="AJ24" s="18" t="e">
        <f t="shared" si="7"/>
        <v>#DIV/0!</v>
      </c>
      <c r="AK24" s="16">
        <f>'[2]2011년'!AL24</f>
        <v>564200</v>
      </c>
      <c r="AL24" s="19">
        <f>'[2]8월'!AL24+AF24</f>
        <v>429014</v>
      </c>
      <c r="AM24" s="17">
        <f>'[2]8월'!AM24+AH24</f>
        <v>130604</v>
      </c>
      <c r="AN24" s="18">
        <f t="shared" si="8"/>
        <v>-69.557170628464334</v>
      </c>
      <c r="AO24" s="20">
        <f>AM24/$AM$6*100</f>
        <v>0.14487324057337253</v>
      </c>
    </row>
    <row r="25" spans="1:41" ht="30" customHeight="1">
      <c r="A25" s="89"/>
      <c r="B25" s="56"/>
      <c r="C25" s="22" t="s">
        <v>16</v>
      </c>
      <c r="D25" s="15">
        <f>'[2]2011년'!M25</f>
        <v>0</v>
      </c>
      <c r="E25" s="16">
        <f>'[2]2012년'!L25</f>
        <v>4166</v>
      </c>
      <c r="F25" s="17">
        <f>'[2]2012년'!M25</f>
        <v>0</v>
      </c>
      <c r="G25" s="18" t="e">
        <f t="shared" si="0"/>
        <v>#DIV/0!</v>
      </c>
      <c r="H25" s="18">
        <f t="shared" si="1"/>
        <v>-100</v>
      </c>
      <c r="I25" s="16">
        <f>'[2]2011년'!D25</f>
        <v>0</v>
      </c>
      <c r="J25" s="19">
        <f>'[2]8월'!J25+D25</f>
        <v>0</v>
      </c>
      <c r="K25" s="17">
        <f>'[2]8월'!K25+F25</f>
        <v>6407</v>
      </c>
      <c r="L25" s="18" t="e">
        <f t="shared" si="2"/>
        <v>#DIV/0!</v>
      </c>
      <c r="M25" s="20">
        <f>K25/$K$7*100</f>
        <v>1.6559169048646405E-2</v>
      </c>
      <c r="O25" s="89"/>
      <c r="P25" s="56"/>
      <c r="Q25" s="22" t="s">
        <v>16</v>
      </c>
      <c r="R25" s="15">
        <f>'[2]2011년'!AD25</f>
        <v>0</v>
      </c>
      <c r="S25" s="16">
        <f>'[2]2012년'!AC25</f>
        <v>0</v>
      </c>
      <c r="T25" s="17">
        <f>'[2]2012년'!AD25</f>
        <v>0</v>
      </c>
      <c r="U25" s="18" t="e">
        <f t="shared" si="3"/>
        <v>#DIV/0!</v>
      </c>
      <c r="V25" s="18" t="e">
        <f t="shared" si="4"/>
        <v>#DIV/0!</v>
      </c>
      <c r="W25" s="16">
        <f>'[2]2011년'!U25</f>
        <v>0</v>
      </c>
      <c r="X25" s="19">
        <f>'[2]8월'!X25+R25</f>
        <v>0</v>
      </c>
      <c r="Y25" s="17">
        <f>'[2]8월'!Y25+T25</f>
        <v>0</v>
      </c>
      <c r="Z25" s="18" t="e">
        <f t="shared" si="5"/>
        <v>#DIV/0!</v>
      </c>
      <c r="AA25" s="20">
        <f>Y25/$Y$7*100</f>
        <v>0</v>
      </c>
      <c r="AC25" s="89"/>
      <c r="AD25" s="56"/>
      <c r="AE25" s="22" t="s">
        <v>16</v>
      </c>
      <c r="AF25" s="15">
        <f>'[2]2011년'!AU25</f>
        <v>0</v>
      </c>
      <c r="AG25" s="16">
        <f>'[2]2012년'!AT25</f>
        <v>4166</v>
      </c>
      <c r="AH25" s="17">
        <f>'[2]2012년'!AU25</f>
        <v>0</v>
      </c>
      <c r="AI25" s="18" t="e">
        <f t="shared" si="6"/>
        <v>#DIV/0!</v>
      </c>
      <c r="AJ25" s="18">
        <f t="shared" si="7"/>
        <v>-100</v>
      </c>
      <c r="AK25" s="16">
        <f>'[2]2011년'!AL25</f>
        <v>0</v>
      </c>
      <c r="AL25" s="19">
        <f>'[2]8월'!AL25+AF25</f>
        <v>0</v>
      </c>
      <c r="AM25" s="17">
        <f>'[2]8월'!AM25+AH25</f>
        <v>6407</v>
      </c>
      <c r="AN25" s="18" t="e">
        <f t="shared" si="8"/>
        <v>#DIV/0!</v>
      </c>
      <c r="AO25" s="20">
        <f>AM25/$AM$7*100</f>
        <v>2.5766717701417349E-2</v>
      </c>
    </row>
    <row r="26" spans="1:41" ht="30" customHeight="1">
      <c r="A26" s="89"/>
      <c r="B26" s="56"/>
      <c r="C26" s="22" t="s">
        <v>17</v>
      </c>
      <c r="D26" s="15">
        <f>'[2]2011년'!M26</f>
        <v>785496</v>
      </c>
      <c r="E26" s="16">
        <f>'[2]2012년'!L26</f>
        <v>0</v>
      </c>
      <c r="F26" s="17">
        <f>'[2]2012년'!M26</f>
        <v>0</v>
      </c>
      <c r="G26" s="18">
        <f t="shared" si="0"/>
        <v>-100</v>
      </c>
      <c r="H26" s="18" t="e">
        <f t="shared" si="1"/>
        <v>#DIV/0!</v>
      </c>
      <c r="I26" s="16">
        <f>'[2]2011년'!D26</f>
        <v>12362648</v>
      </c>
      <c r="J26" s="19">
        <f>'[2]8월'!J26+D26</f>
        <v>9628309</v>
      </c>
      <c r="K26" s="17">
        <f>'[2]8월'!K26+F26</f>
        <v>4088870</v>
      </c>
      <c r="L26" s="18">
        <f t="shared" si="2"/>
        <v>-57.532833647112902</v>
      </c>
      <c r="M26" s="20">
        <f>K26/$K$8*100</f>
        <v>20.925862465680289</v>
      </c>
      <c r="O26" s="89"/>
      <c r="P26" s="56"/>
      <c r="Q26" s="22" t="s">
        <v>17</v>
      </c>
      <c r="R26" s="15">
        <f>'[2]2011년'!AD26</f>
        <v>0</v>
      </c>
      <c r="S26" s="16">
        <f>'[2]2012년'!AC26</f>
        <v>0</v>
      </c>
      <c r="T26" s="17">
        <f>'[2]2012년'!AD26</f>
        <v>0</v>
      </c>
      <c r="U26" s="18" t="e">
        <f t="shared" si="3"/>
        <v>#DIV/0!</v>
      </c>
      <c r="V26" s="18" t="e">
        <f t="shared" si="4"/>
        <v>#DIV/0!</v>
      </c>
      <c r="W26" s="16">
        <f>'[2]2011년'!U26</f>
        <v>0</v>
      </c>
      <c r="X26" s="19">
        <f>'[2]8월'!X26+R26</f>
        <v>0</v>
      </c>
      <c r="Y26" s="17">
        <f>'[2]8월'!Y26+T26</f>
        <v>0</v>
      </c>
      <c r="Z26" s="18" t="e">
        <f t="shared" si="5"/>
        <v>#DIV/0!</v>
      </c>
      <c r="AA26" s="20">
        <f>Y26/$Y$8*100</f>
        <v>0</v>
      </c>
      <c r="AC26" s="89"/>
      <c r="AD26" s="56"/>
      <c r="AE26" s="22" t="s">
        <v>17</v>
      </c>
      <c r="AF26" s="15">
        <f>'[2]2011년'!AU26</f>
        <v>785496</v>
      </c>
      <c r="AG26" s="16">
        <f>'[2]2012년'!AT26</f>
        <v>0</v>
      </c>
      <c r="AH26" s="17">
        <f>'[2]2012년'!AU26</f>
        <v>0</v>
      </c>
      <c r="AI26" s="18">
        <f t="shared" si="6"/>
        <v>-100</v>
      </c>
      <c r="AJ26" s="18" t="e">
        <f t="shared" si="7"/>
        <v>#DIV/0!</v>
      </c>
      <c r="AK26" s="16">
        <f>'[2]2011년'!AL26</f>
        <v>12362648</v>
      </c>
      <c r="AL26" s="19">
        <f>'[2]8월'!AL26+AF26</f>
        <v>9628309</v>
      </c>
      <c r="AM26" s="17">
        <f>'[2]8월'!AM26+AH26</f>
        <v>4088870</v>
      </c>
      <c r="AN26" s="18">
        <f t="shared" si="8"/>
        <v>-57.532833647112902</v>
      </c>
      <c r="AO26" s="20">
        <f>AM26/$AM$8*100</f>
        <v>26.89906602210359</v>
      </c>
    </row>
    <row r="27" spans="1:41" ht="30" customHeight="1" thickBot="1">
      <c r="A27" s="90"/>
      <c r="B27" s="88" t="s">
        <v>18</v>
      </c>
      <c r="C27" s="77"/>
      <c r="D27" s="29">
        <f>'[2]2011년'!M27</f>
        <v>82821</v>
      </c>
      <c r="E27" s="30">
        <f>'[2]2012년'!L27</f>
        <v>76767</v>
      </c>
      <c r="F27" s="31">
        <f>'[2]2012년'!M27</f>
        <v>84159</v>
      </c>
      <c r="G27" s="32">
        <f t="shared" si="0"/>
        <v>1.6155322925345104</v>
      </c>
      <c r="H27" s="32">
        <f t="shared" si="1"/>
        <v>9.6291375200281379</v>
      </c>
      <c r="I27" s="30">
        <f>'[2]2011년'!D27</f>
        <v>832486</v>
      </c>
      <c r="J27" s="33">
        <f>'[2]8월'!J27+D27</f>
        <v>628134</v>
      </c>
      <c r="K27" s="31">
        <f>'[2]8월'!K27+F27</f>
        <v>664337</v>
      </c>
      <c r="L27" s="32">
        <f t="shared" si="2"/>
        <v>5.7635791089162467</v>
      </c>
      <c r="M27" s="34">
        <f>K27/$K$9*100</f>
        <v>2.7595228663145654</v>
      </c>
      <c r="O27" s="90"/>
      <c r="P27" s="88" t="s">
        <v>18</v>
      </c>
      <c r="Q27" s="77"/>
      <c r="R27" s="29">
        <f>'[2]2011년'!AD27</f>
        <v>0</v>
      </c>
      <c r="S27" s="30">
        <f>'[2]2012년'!AC27</f>
        <v>0</v>
      </c>
      <c r="T27" s="31">
        <f>'[2]2012년'!AD27</f>
        <v>0</v>
      </c>
      <c r="U27" s="32" t="e">
        <f t="shared" si="3"/>
        <v>#DIV/0!</v>
      </c>
      <c r="V27" s="32" t="e">
        <f t="shared" si="4"/>
        <v>#DIV/0!</v>
      </c>
      <c r="W27" s="30">
        <f>'[2]2011년'!U27</f>
        <v>0</v>
      </c>
      <c r="X27" s="33">
        <f>'[2]8월'!X27+R27</f>
        <v>0</v>
      </c>
      <c r="Y27" s="31">
        <f>'[2]8월'!Y27+T27</f>
        <v>0</v>
      </c>
      <c r="Z27" s="32" t="e">
        <f t="shared" si="5"/>
        <v>#DIV/0!</v>
      </c>
      <c r="AA27" s="34">
        <f>Y27/$Y$9*100</f>
        <v>0</v>
      </c>
      <c r="AC27" s="90"/>
      <c r="AD27" s="88" t="s">
        <v>18</v>
      </c>
      <c r="AE27" s="77"/>
      <c r="AF27" s="29">
        <f>'[2]2011년'!AU27</f>
        <v>82821</v>
      </c>
      <c r="AG27" s="30">
        <f>'[2]2012년'!AT27</f>
        <v>76767</v>
      </c>
      <c r="AH27" s="31">
        <f>'[2]2012년'!AU27</f>
        <v>84159</v>
      </c>
      <c r="AI27" s="32">
        <f t="shared" si="6"/>
        <v>1.6155322925345104</v>
      </c>
      <c r="AJ27" s="32">
        <f t="shared" si="7"/>
        <v>9.6291375200281379</v>
      </c>
      <c r="AK27" s="30">
        <f>'[2]2011년'!AL27</f>
        <v>832486</v>
      </c>
      <c r="AL27" s="33">
        <f>'[2]8월'!AL27+AF27</f>
        <v>628134</v>
      </c>
      <c r="AM27" s="31">
        <f>'[2]8월'!AM27+AH27</f>
        <v>664337</v>
      </c>
      <c r="AN27" s="32">
        <f t="shared" si="8"/>
        <v>5.7635791089162467</v>
      </c>
      <c r="AO27" s="34">
        <f>AM27/$AM$9*100</f>
        <v>2.7646951405667015</v>
      </c>
    </row>
    <row r="28" spans="1:41" ht="18" customHeight="1">
      <c r="C28" s="1" t="s">
        <v>24</v>
      </c>
      <c r="H28" s="46"/>
      <c r="I28" s="46"/>
      <c r="J28" s="46"/>
      <c r="K28" s="68"/>
      <c r="L28" s="46"/>
      <c r="M28" s="46"/>
      <c r="Q28" s="1" t="s">
        <v>32</v>
      </c>
      <c r="V28" s="46"/>
      <c r="W28" s="46"/>
      <c r="X28" s="46"/>
      <c r="Y28" s="68"/>
      <c r="Z28" s="46"/>
      <c r="AA28" s="46"/>
      <c r="AE28" s="1" t="s">
        <v>32</v>
      </c>
      <c r="AJ28" s="46"/>
      <c r="AK28" s="46"/>
      <c r="AL28" s="46"/>
      <c r="AM28" s="68"/>
      <c r="AN28" s="46"/>
      <c r="AO28" s="46"/>
    </row>
  </sheetData>
  <mergeCells count="54">
    <mergeCell ref="B5:C5"/>
    <mergeCell ref="P5:Q5"/>
    <mergeCell ref="AD5:AE5"/>
    <mergeCell ref="B9:C9"/>
    <mergeCell ref="A1:M1"/>
    <mergeCell ref="O1:AA1"/>
    <mergeCell ref="AC1:AO1"/>
    <mergeCell ref="A3:C3"/>
    <mergeCell ref="O3:Q3"/>
    <mergeCell ref="AC3:AE3"/>
    <mergeCell ref="P9:Q9"/>
    <mergeCell ref="AD9:AE9"/>
    <mergeCell ref="A10:A15"/>
    <mergeCell ref="B10:C10"/>
    <mergeCell ref="O10:O15"/>
    <mergeCell ref="P10:Q10"/>
    <mergeCell ref="AC10:AC15"/>
    <mergeCell ref="AD10:AE10"/>
    <mergeCell ref="B11:C11"/>
    <mergeCell ref="P11:Q11"/>
    <mergeCell ref="A4:A9"/>
    <mergeCell ref="B4:C4"/>
    <mergeCell ref="O4:O9"/>
    <mergeCell ref="P4:Q4"/>
    <mergeCell ref="AC4:AC9"/>
    <mergeCell ref="AD4:AE4"/>
    <mergeCell ref="AD11:AE11"/>
    <mergeCell ref="B15:C15"/>
    <mergeCell ref="P15:Q15"/>
    <mergeCell ref="AD15:AE15"/>
    <mergeCell ref="A16:A21"/>
    <mergeCell ref="B16:C16"/>
    <mergeCell ref="O16:O21"/>
    <mergeCell ref="P16:Q16"/>
    <mergeCell ref="AC16:AC21"/>
    <mergeCell ref="AD16:AE16"/>
    <mergeCell ref="B17:C17"/>
    <mergeCell ref="P17:Q17"/>
    <mergeCell ref="AD17:AE17"/>
    <mergeCell ref="B21:C21"/>
    <mergeCell ref="P21:Q21"/>
    <mergeCell ref="AD21:AE21"/>
    <mergeCell ref="P27:Q27"/>
    <mergeCell ref="AD27:AE27"/>
    <mergeCell ref="A22:A27"/>
    <mergeCell ref="B22:C22"/>
    <mergeCell ref="O22:O27"/>
    <mergeCell ref="P22:Q22"/>
    <mergeCell ref="AC22:AC27"/>
    <mergeCell ref="AD22:AE22"/>
    <mergeCell ref="B23:C23"/>
    <mergeCell ref="P23:Q23"/>
    <mergeCell ref="AD23:AE23"/>
    <mergeCell ref="B27:C27"/>
  </mergeCells>
  <phoneticPr fontId="3" type="noConversion"/>
  <pageMargins left="0.31496062992125984" right="0.31496062992125984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9월(TEU)</vt:lpstr>
      <vt:lpstr>9월(RT)</vt:lpstr>
      <vt:lpstr>'9월(TEU)'!Print_Area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김병환</dc:creator>
  <cp:lastModifiedBy>박귀분</cp:lastModifiedBy>
  <cp:lastPrinted>2012-10-24T08:19:13Z</cp:lastPrinted>
  <dcterms:created xsi:type="dcterms:W3CDTF">2012-10-24T06:27:38Z</dcterms:created>
  <dcterms:modified xsi:type="dcterms:W3CDTF">2012-10-24T08:21:37Z</dcterms:modified>
</cp:coreProperties>
</file>