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915" windowHeight="12045"/>
  </bookViews>
  <sheets>
    <sheet name="4월(컨테이너)" sheetId="1" r:id="rId1"/>
    <sheet name="4월(화물처리실적)" sheetId="2" r:id="rId2"/>
  </sheets>
  <externalReferences>
    <externalReference r:id="rId3"/>
    <externalReference r:id="rId4"/>
  </externalReferences>
  <definedNames>
    <definedName name="_xlnm.Print_Area" localSheetId="0">'4월(컨테이너)'!$A$1:$M$40</definedName>
  </definedNames>
  <calcPr calcId="125725"/>
</workbook>
</file>

<file path=xl/calcChain.xml><?xml version="1.0" encoding="utf-8"?>
<calcChain xmlns="http://schemas.openxmlformats.org/spreadsheetml/2006/main">
  <c r="AK27" i="2"/>
  <c r="AH27"/>
  <c r="AJ27" s="1"/>
  <c r="AG27"/>
  <c r="AF27"/>
  <c r="AL27" s="1"/>
  <c r="W27"/>
  <c r="T27"/>
  <c r="V27" s="1"/>
  <c r="S27"/>
  <c r="R27"/>
  <c r="X27" s="1"/>
  <c r="I27"/>
  <c r="F27"/>
  <c r="H27" s="1"/>
  <c r="E27"/>
  <c r="D27"/>
  <c r="J27" s="1"/>
  <c r="AK26"/>
  <c r="AH26"/>
  <c r="AJ26" s="1"/>
  <c r="AG26"/>
  <c r="AF26"/>
  <c r="AL26" s="1"/>
  <c r="W26"/>
  <c r="T26"/>
  <c r="V26" s="1"/>
  <c r="S26"/>
  <c r="R26"/>
  <c r="X26" s="1"/>
  <c r="I26"/>
  <c r="F26"/>
  <c r="H26" s="1"/>
  <c r="E26"/>
  <c r="D26"/>
  <c r="J26" s="1"/>
  <c r="AK25"/>
  <c r="AH25"/>
  <c r="AJ25" s="1"/>
  <c r="AG25"/>
  <c r="AF25"/>
  <c r="AL25" s="1"/>
  <c r="W25"/>
  <c r="T25"/>
  <c r="V25" s="1"/>
  <c r="S25"/>
  <c r="R25"/>
  <c r="X25" s="1"/>
  <c r="I25"/>
  <c r="F25"/>
  <c r="H25" s="1"/>
  <c r="E25"/>
  <c r="D25"/>
  <c r="J25" s="1"/>
  <c r="AK24"/>
  <c r="AH24"/>
  <c r="AJ24" s="1"/>
  <c r="AG24"/>
  <c r="AF24"/>
  <c r="AL24" s="1"/>
  <c r="W24"/>
  <c r="T24"/>
  <c r="V24" s="1"/>
  <c r="S24"/>
  <c r="R24"/>
  <c r="X24" s="1"/>
  <c r="I24"/>
  <c r="F24"/>
  <c r="H24" s="1"/>
  <c r="E24"/>
  <c r="D24"/>
  <c r="J24" s="1"/>
  <c r="AK23"/>
  <c r="AH23"/>
  <c r="AJ23" s="1"/>
  <c r="AG23"/>
  <c r="AF23"/>
  <c r="AL23" s="1"/>
  <c r="W23"/>
  <c r="T23"/>
  <c r="V23" s="1"/>
  <c r="S23"/>
  <c r="R23"/>
  <c r="X23" s="1"/>
  <c r="I23"/>
  <c r="F23"/>
  <c r="H23" s="1"/>
  <c r="E23"/>
  <c r="D23"/>
  <c r="J23" s="1"/>
  <c r="AK22"/>
  <c r="AH22"/>
  <c r="AJ22" s="1"/>
  <c r="AG22"/>
  <c r="AF22"/>
  <c r="AL22" s="1"/>
  <c r="W22"/>
  <c r="U22"/>
  <c r="T22"/>
  <c r="V22" s="1"/>
  <c r="S22"/>
  <c r="R22"/>
  <c r="X22" s="1"/>
  <c r="K22"/>
  <c r="L22" s="1"/>
  <c r="I22"/>
  <c r="G22"/>
  <c r="F22"/>
  <c r="H22" s="1"/>
  <c r="E22"/>
  <c r="D22"/>
  <c r="J22" s="1"/>
  <c r="AM21"/>
  <c r="AN21" s="1"/>
  <c r="AK21"/>
  <c r="AI21"/>
  <c r="AH21"/>
  <c r="AJ21" s="1"/>
  <c r="AG21"/>
  <c r="AF21"/>
  <c r="AL21" s="1"/>
  <c r="Y21"/>
  <c r="Z21" s="1"/>
  <c r="W21"/>
  <c r="U21"/>
  <c r="T21"/>
  <c r="V21" s="1"/>
  <c r="S21"/>
  <c r="R21"/>
  <c r="X21" s="1"/>
  <c r="K21"/>
  <c r="L21" s="1"/>
  <c r="I21"/>
  <c r="G21"/>
  <c r="F21"/>
  <c r="H21" s="1"/>
  <c r="E21"/>
  <c r="D21"/>
  <c r="J21" s="1"/>
  <c r="AM20"/>
  <c r="AN20" s="1"/>
  <c r="AK20"/>
  <c r="AI20"/>
  <c r="AH20"/>
  <c r="AJ20" s="1"/>
  <c r="AG20"/>
  <c r="AF20"/>
  <c r="AL20" s="1"/>
  <c r="Y20"/>
  <c r="Z20" s="1"/>
  <c r="W20"/>
  <c r="U20"/>
  <c r="T20"/>
  <c r="V20" s="1"/>
  <c r="S20"/>
  <c r="R20"/>
  <c r="X20" s="1"/>
  <c r="K20"/>
  <c r="L20" s="1"/>
  <c r="I20"/>
  <c r="G20"/>
  <c r="F20"/>
  <c r="H20" s="1"/>
  <c r="E20"/>
  <c r="D20"/>
  <c r="J20" s="1"/>
  <c r="AM19"/>
  <c r="AN19" s="1"/>
  <c r="AK19"/>
  <c r="AI19"/>
  <c r="AH19"/>
  <c r="AJ19" s="1"/>
  <c r="AG19"/>
  <c r="AF19"/>
  <c r="AL19" s="1"/>
  <c r="Y19"/>
  <c r="Z19" s="1"/>
  <c r="W19"/>
  <c r="U19"/>
  <c r="T19"/>
  <c r="V19" s="1"/>
  <c r="S19"/>
  <c r="R19"/>
  <c r="X19" s="1"/>
  <c r="K19"/>
  <c r="L19" s="1"/>
  <c r="I19"/>
  <c r="G19"/>
  <c r="F19"/>
  <c r="H19" s="1"/>
  <c r="E19"/>
  <c r="D19"/>
  <c r="J19" s="1"/>
  <c r="AM18"/>
  <c r="AN18" s="1"/>
  <c r="AK18"/>
  <c r="AI18"/>
  <c r="AH18"/>
  <c r="AJ18" s="1"/>
  <c r="AG18"/>
  <c r="AF18"/>
  <c r="AL18" s="1"/>
  <c r="Y18"/>
  <c r="Z18" s="1"/>
  <c r="W18"/>
  <c r="U18"/>
  <c r="T18"/>
  <c r="V18" s="1"/>
  <c r="S18"/>
  <c r="R18"/>
  <c r="X18" s="1"/>
  <c r="K18"/>
  <c r="L18" s="1"/>
  <c r="I18"/>
  <c r="G18"/>
  <c r="F18"/>
  <c r="H18" s="1"/>
  <c r="E18"/>
  <c r="D18"/>
  <c r="J18" s="1"/>
  <c r="AM17"/>
  <c r="AN17" s="1"/>
  <c r="AK17"/>
  <c r="AI17"/>
  <c r="AH17"/>
  <c r="AJ17" s="1"/>
  <c r="AG17"/>
  <c r="AF17"/>
  <c r="AL17" s="1"/>
  <c r="Y17"/>
  <c r="Z17" s="1"/>
  <c r="W17"/>
  <c r="U17"/>
  <c r="T17"/>
  <c r="V17" s="1"/>
  <c r="S17"/>
  <c r="R17"/>
  <c r="X17" s="1"/>
  <c r="K17"/>
  <c r="L17" s="1"/>
  <c r="I17"/>
  <c r="G17"/>
  <c r="F17"/>
  <c r="H17" s="1"/>
  <c r="E17"/>
  <c r="D17"/>
  <c r="J17" s="1"/>
  <c r="AK16"/>
  <c r="AI16"/>
  <c r="AH16"/>
  <c r="AJ16" s="1"/>
  <c r="AG16"/>
  <c r="AF16"/>
  <c r="AL16" s="1"/>
  <c r="W16"/>
  <c r="U16"/>
  <c r="T16"/>
  <c r="V16" s="1"/>
  <c r="S16"/>
  <c r="R16"/>
  <c r="X16" s="1"/>
  <c r="I16"/>
  <c r="G16"/>
  <c r="F16"/>
  <c r="H16" s="1"/>
  <c r="E16"/>
  <c r="D16"/>
  <c r="J16" s="1"/>
  <c r="AK15"/>
  <c r="AH15"/>
  <c r="AJ15" s="1"/>
  <c r="AG15"/>
  <c r="AF15"/>
  <c r="AL15" s="1"/>
  <c r="W15"/>
  <c r="T15"/>
  <c r="V15" s="1"/>
  <c r="S15"/>
  <c r="R15"/>
  <c r="X15" s="1"/>
  <c r="I15"/>
  <c r="F15"/>
  <c r="H15" s="1"/>
  <c r="E15"/>
  <c r="D15"/>
  <c r="J15" s="1"/>
  <c r="AK14"/>
  <c r="AH14"/>
  <c r="AJ14" s="1"/>
  <c r="AG14"/>
  <c r="AF14"/>
  <c r="AL14" s="1"/>
  <c r="W14"/>
  <c r="T14"/>
  <c r="V14" s="1"/>
  <c r="S14"/>
  <c r="R14"/>
  <c r="X14" s="1"/>
  <c r="I14"/>
  <c r="F14"/>
  <c r="H14" s="1"/>
  <c r="E14"/>
  <c r="D14"/>
  <c r="J14" s="1"/>
  <c r="AK13"/>
  <c r="AH13"/>
  <c r="AJ13" s="1"/>
  <c r="AG13"/>
  <c r="AF13"/>
  <c r="AL13" s="1"/>
  <c r="W13"/>
  <c r="T13"/>
  <c r="V13" s="1"/>
  <c r="S13"/>
  <c r="R13"/>
  <c r="X13" s="1"/>
  <c r="I13"/>
  <c r="G13"/>
  <c r="F13"/>
  <c r="H13" s="1"/>
  <c r="E13"/>
  <c r="D13"/>
  <c r="J13" s="1"/>
  <c r="AK12"/>
  <c r="AI12"/>
  <c r="AH12"/>
  <c r="AJ12" s="1"/>
  <c r="AG12"/>
  <c r="AF12"/>
  <c r="AL12" s="1"/>
  <c r="W12"/>
  <c r="U12"/>
  <c r="T12"/>
  <c r="V12" s="1"/>
  <c r="S12"/>
  <c r="R12"/>
  <c r="X12" s="1"/>
  <c r="I12"/>
  <c r="F12"/>
  <c r="H12" s="1"/>
  <c r="E12"/>
  <c r="D12"/>
  <c r="J12" s="1"/>
  <c r="AK11"/>
  <c r="AH11"/>
  <c r="AJ11" s="1"/>
  <c r="AG11"/>
  <c r="AF11"/>
  <c r="AL11" s="1"/>
  <c r="W11"/>
  <c r="T11"/>
  <c r="V11" s="1"/>
  <c r="S11"/>
  <c r="R11"/>
  <c r="X11" s="1"/>
  <c r="I11"/>
  <c r="F11"/>
  <c r="H11" s="1"/>
  <c r="E11"/>
  <c r="D11"/>
  <c r="J11" s="1"/>
  <c r="AK10"/>
  <c r="AH10"/>
  <c r="AJ10" s="1"/>
  <c r="AG10"/>
  <c r="AF10"/>
  <c r="AL10" s="1"/>
  <c r="W10"/>
  <c r="T10"/>
  <c r="V10" s="1"/>
  <c r="S10"/>
  <c r="R10"/>
  <c r="X10" s="1"/>
  <c r="I10"/>
  <c r="F10"/>
  <c r="H10" s="1"/>
  <c r="E10"/>
  <c r="D10"/>
  <c r="J10" s="1"/>
  <c r="AK9"/>
  <c r="AH9"/>
  <c r="AJ9" s="1"/>
  <c r="AG9"/>
  <c r="AF9"/>
  <c r="AL9" s="1"/>
  <c r="W9"/>
  <c r="T9"/>
  <c r="V9" s="1"/>
  <c r="S9"/>
  <c r="R9"/>
  <c r="X9" s="1"/>
  <c r="I9"/>
  <c r="F9"/>
  <c r="H9" s="1"/>
  <c r="E9"/>
  <c r="D9"/>
  <c r="J9" s="1"/>
  <c r="AK8"/>
  <c r="AH8"/>
  <c r="AJ8" s="1"/>
  <c r="AG8"/>
  <c r="AF8"/>
  <c r="AL8" s="1"/>
  <c r="W8"/>
  <c r="T8"/>
  <c r="V8" s="1"/>
  <c r="S8"/>
  <c r="R8"/>
  <c r="X8" s="1"/>
  <c r="I8"/>
  <c r="F8"/>
  <c r="H8" s="1"/>
  <c r="E8"/>
  <c r="D8"/>
  <c r="J8" s="1"/>
  <c r="AK7"/>
  <c r="AH7"/>
  <c r="AJ7" s="1"/>
  <c r="AG7"/>
  <c r="AF7"/>
  <c r="AL7" s="1"/>
  <c r="W7"/>
  <c r="T7"/>
  <c r="V7" s="1"/>
  <c r="S7"/>
  <c r="R7"/>
  <c r="X7" s="1"/>
  <c r="I7"/>
  <c r="F7"/>
  <c r="H7" s="1"/>
  <c r="E7"/>
  <c r="D7"/>
  <c r="J7" s="1"/>
  <c r="AK6"/>
  <c r="AH6"/>
  <c r="AJ6" s="1"/>
  <c r="AG6"/>
  <c r="AF6"/>
  <c r="AL6" s="1"/>
  <c r="W6"/>
  <c r="T6"/>
  <c r="V6" s="1"/>
  <c r="S6"/>
  <c r="R6"/>
  <c r="X6" s="1"/>
  <c r="I6"/>
  <c r="F6"/>
  <c r="H6" s="1"/>
  <c r="E6"/>
  <c r="D6"/>
  <c r="J6" s="1"/>
  <c r="AK5"/>
  <c r="AI5"/>
  <c r="AH5"/>
  <c r="AJ5" s="1"/>
  <c r="AG5"/>
  <c r="AF5"/>
  <c r="AL5" s="1"/>
  <c r="W5"/>
  <c r="U5"/>
  <c r="T5"/>
  <c r="V5" s="1"/>
  <c r="S5"/>
  <c r="R5"/>
  <c r="X5" s="1"/>
  <c r="I5"/>
  <c r="G5"/>
  <c r="F5"/>
  <c r="H5" s="1"/>
  <c r="E5"/>
  <c r="D5"/>
  <c r="J5" s="1"/>
  <c r="AK4"/>
  <c r="AI4"/>
  <c r="AH4"/>
  <c r="AJ4" s="1"/>
  <c r="AG4"/>
  <c r="AF4"/>
  <c r="AL4" s="1"/>
  <c r="W4"/>
  <c r="T4"/>
  <c r="V4" s="1"/>
  <c r="S4"/>
  <c r="R4"/>
  <c r="X4" s="1"/>
  <c r="I4"/>
  <c r="F4"/>
  <c r="H4" s="1"/>
  <c r="E4"/>
  <c r="D4"/>
  <c r="J4" s="1"/>
  <c r="I39" i="1"/>
  <c r="F39"/>
  <c r="K39" s="1"/>
  <c r="E39"/>
  <c r="D39"/>
  <c r="J39" s="1"/>
  <c r="I38"/>
  <c r="F38"/>
  <c r="K38" s="1"/>
  <c r="E38"/>
  <c r="D38"/>
  <c r="J38" s="1"/>
  <c r="I37"/>
  <c r="F37"/>
  <c r="H37" s="1"/>
  <c r="E37"/>
  <c r="D37"/>
  <c r="J37" s="1"/>
  <c r="I36"/>
  <c r="F36"/>
  <c r="H36" s="1"/>
  <c r="E36"/>
  <c r="D36"/>
  <c r="J36" s="1"/>
  <c r="I35"/>
  <c r="F35"/>
  <c r="H35" s="1"/>
  <c r="E35"/>
  <c r="D35"/>
  <c r="J35" s="1"/>
  <c r="I34"/>
  <c r="F34"/>
  <c r="H34" s="1"/>
  <c r="E34"/>
  <c r="D34"/>
  <c r="J34" s="1"/>
  <c r="I33"/>
  <c r="F33"/>
  <c r="K33" s="1"/>
  <c r="E33"/>
  <c r="D33"/>
  <c r="J33" s="1"/>
  <c r="I32"/>
  <c r="F32"/>
  <c r="K32" s="1"/>
  <c r="E32"/>
  <c r="D32"/>
  <c r="J32" s="1"/>
  <c r="I31"/>
  <c r="F31"/>
  <c r="K31" s="1"/>
  <c r="E31"/>
  <c r="D31"/>
  <c r="J31" s="1"/>
  <c r="I30"/>
  <c r="F30"/>
  <c r="K30" s="1"/>
  <c r="E30"/>
  <c r="D30"/>
  <c r="J30" s="1"/>
  <c r="I29"/>
  <c r="F29"/>
  <c r="K29" s="1"/>
  <c r="E29"/>
  <c r="D29"/>
  <c r="J29" s="1"/>
  <c r="I28"/>
  <c r="F28"/>
  <c r="K28" s="1"/>
  <c r="E28"/>
  <c r="D28"/>
  <c r="J28" s="1"/>
  <c r="K27"/>
  <c r="I27"/>
  <c r="F27"/>
  <c r="E27"/>
  <c r="D27"/>
  <c r="J27" s="1"/>
  <c r="K26"/>
  <c r="L26" s="1"/>
  <c r="I26"/>
  <c r="G26"/>
  <c r="F26"/>
  <c r="H26" s="1"/>
  <c r="E26"/>
  <c r="D26"/>
  <c r="J26" s="1"/>
  <c r="K25"/>
  <c r="L25" s="1"/>
  <c r="I25"/>
  <c r="G25"/>
  <c r="F25"/>
  <c r="H25" s="1"/>
  <c r="E25"/>
  <c r="D25"/>
  <c r="J25" s="1"/>
  <c r="K24"/>
  <c r="L24" s="1"/>
  <c r="I24"/>
  <c r="G24"/>
  <c r="F24"/>
  <c r="H24" s="1"/>
  <c r="E24"/>
  <c r="D24"/>
  <c r="J24" s="1"/>
  <c r="K23"/>
  <c r="L23" s="1"/>
  <c r="I23"/>
  <c r="G23"/>
  <c r="F23"/>
  <c r="H23" s="1"/>
  <c r="E23"/>
  <c r="D23"/>
  <c r="J23" s="1"/>
  <c r="K22"/>
  <c r="L22" s="1"/>
  <c r="I22"/>
  <c r="G22"/>
  <c r="F22"/>
  <c r="H22" s="1"/>
  <c r="E22"/>
  <c r="D22"/>
  <c r="J22" s="1"/>
  <c r="I21"/>
  <c r="F21"/>
  <c r="K21" s="1"/>
  <c r="E21"/>
  <c r="D21"/>
  <c r="J21" s="1"/>
  <c r="I20"/>
  <c r="F20"/>
  <c r="K20" s="1"/>
  <c r="E20"/>
  <c r="D20"/>
  <c r="J20" s="1"/>
  <c r="I19"/>
  <c r="F19"/>
  <c r="K19" s="1"/>
  <c r="E19"/>
  <c r="D19"/>
  <c r="J19" s="1"/>
  <c r="I18"/>
  <c r="F18"/>
  <c r="K18" s="1"/>
  <c r="E18"/>
  <c r="D18"/>
  <c r="J18" s="1"/>
  <c r="I17"/>
  <c r="F17"/>
  <c r="K17" s="1"/>
  <c r="E17"/>
  <c r="D17"/>
  <c r="J17" s="1"/>
  <c r="I16"/>
  <c r="F16"/>
  <c r="K16" s="1"/>
  <c r="E16"/>
  <c r="D16"/>
  <c r="J16" s="1"/>
  <c r="I15"/>
  <c r="F15"/>
  <c r="K15" s="1"/>
  <c r="E15"/>
  <c r="D15"/>
  <c r="J15" s="1"/>
  <c r="I14"/>
  <c r="F14"/>
  <c r="K14" s="1"/>
  <c r="E14"/>
  <c r="D14"/>
  <c r="J14" s="1"/>
  <c r="I13"/>
  <c r="F13"/>
  <c r="K13" s="1"/>
  <c r="E13"/>
  <c r="D13"/>
  <c r="J13" s="1"/>
  <c r="I12"/>
  <c r="F12"/>
  <c r="K12" s="1"/>
  <c r="E12"/>
  <c r="D12"/>
  <c r="J12" s="1"/>
  <c r="I11"/>
  <c r="F11"/>
  <c r="K11" s="1"/>
  <c r="E11"/>
  <c r="D11"/>
  <c r="J11" s="1"/>
  <c r="I10"/>
  <c r="F10"/>
  <c r="K10" s="1"/>
  <c r="E10"/>
  <c r="D10"/>
  <c r="J10" s="1"/>
  <c r="I9"/>
  <c r="F9"/>
  <c r="K9" s="1"/>
  <c r="E9"/>
  <c r="D9"/>
  <c r="J9" s="1"/>
  <c r="I8"/>
  <c r="F8"/>
  <c r="K8" s="1"/>
  <c r="E8"/>
  <c r="D8"/>
  <c r="J8" s="1"/>
  <c r="I7"/>
  <c r="F7"/>
  <c r="K7" s="1"/>
  <c r="E7"/>
  <c r="D7"/>
  <c r="J7" s="1"/>
  <c r="I6"/>
  <c r="F6"/>
  <c r="K6" s="1"/>
  <c r="E6"/>
  <c r="D6"/>
  <c r="J6" s="1"/>
  <c r="I5"/>
  <c r="F5"/>
  <c r="K5" s="1"/>
  <c r="E5"/>
  <c r="D5"/>
  <c r="J5" s="1"/>
  <c r="I4"/>
  <c r="F4"/>
  <c r="K4" s="1"/>
  <c r="E4"/>
  <c r="D4"/>
  <c r="J4" s="1"/>
  <c r="G4" i="2" l="1"/>
  <c r="K4"/>
  <c r="L4" s="1"/>
  <c r="U4"/>
  <c r="Y4"/>
  <c r="Z4" s="1"/>
  <c r="AM4"/>
  <c r="AN4" s="1"/>
  <c r="K5"/>
  <c r="L5" s="1"/>
  <c r="Y5"/>
  <c r="Z5" s="1"/>
  <c r="AM5"/>
  <c r="AN5" s="1"/>
  <c r="G6"/>
  <c r="K6"/>
  <c r="U6"/>
  <c r="Y6"/>
  <c r="AI6"/>
  <c r="AM6"/>
  <c r="G7"/>
  <c r="K7"/>
  <c r="U7"/>
  <c r="Y7"/>
  <c r="AI7"/>
  <c r="AM7"/>
  <c r="G8"/>
  <c r="K8"/>
  <c r="U8"/>
  <c r="Y8"/>
  <c r="AI8"/>
  <c r="AM8"/>
  <c r="G9"/>
  <c r="K9"/>
  <c r="U9"/>
  <c r="Y9"/>
  <c r="AI9"/>
  <c r="AM9"/>
  <c r="G10"/>
  <c r="K10"/>
  <c r="U10"/>
  <c r="Y10"/>
  <c r="AI10"/>
  <c r="AM10"/>
  <c r="G11"/>
  <c r="K11"/>
  <c r="U11"/>
  <c r="Y11"/>
  <c r="AI11"/>
  <c r="AM11"/>
  <c r="G12"/>
  <c r="K12"/>
  <c r="Y12"/>
  <c r="AM12"/>
  <c r="K13"/>
  <c r="U13"/>
  <c r="Y13"/>
  <c r="AI13"/>
  <c r="AM13"/>
  <c r="G14"/>
  <c r="K14"/>
  <c r="U14"/>
  <c r="Y14"/>
  <c r="AI14"/>
  <c r="AM14"/>
  <c r="G15"/>
  <c r="K15"/>
  <c r="U15"/>
  <c r="Y15"/>
  <c r="AI15"/>
  <c r="AM15"/>
  <c r="K16"/>
  <c r="Y16"/>
  <c r="AM16"/>
  <c r="M17"/>
  <c r="AA17"/>
  <c r="AO17"/>
  <c r="M18"/>
  <c r="AA18"/>
  <c r="AO18"/>
  <c r="M19"/>
  <c r="AA19"/>
  <c r="AO19"/>
  <c r="M20"/>
  <c r="AA20"/>
  <c r="AO20"/>
  <c r="M21"/>
  <c r="AA21"/>
  <c r="AO21"/>
  <c r="M22"/>
  <c r="Y22"/>
  <c r="AI22"/>
  <c r="AM22"/>
  <c r="G23"/>
  <c r="K23"/>
  <c r="U23"/>
  <c r="Y23"/>
  <c r="AI23"/>
  <c r="AM23"/>
  <c r="G24"/>
  <c r="K24"/>
  <c r="U24"/>
  <c r="Y24"/>
  <c r="AI24"/>
  <c r="AM24"/>
  <c r="G25"/>
  <c r="K25"/>
  <c r="U25"/>
  <c r="Y25"/>
  <c r="AI25"/>
  <c r="AM25"/>
  <c r="G26"/>
  <c r="K26"/>
  <c r="U26"/>
  <c r="Y26"/>
  <c r="AI26"/>
  <c r="AM26"/>
  <c r="G27"/>
  <c r="K27"/>
  <c r="U27"/>
  <c r="Y27"/>
  <c r="AI27"/>
  <c r="AM27"/>
  <c r="M4" i="1"/>
  <c r="L4"/>
  <c r="M5"/>
  <c r="L5"/>
  <c r="M6"/>
  <c r="L6"/>
  <c r="M7"/>
  <c r="L7"/>
  <c r="M8"/>
  <c r="L8"/>
  <c r="M9"/>
  <c r="L9"/>
  <c r="M10"/>
  <c r="L10"/>
  <c r="M11"/>
  <c r="L11"/>
  <c r="M12"/>
  <c r="L12"/>
  <c r="M13"/>
  <c r="L13"/>
  <c r="M14"/>
  <c r="L14"/>
  <c r="M15"/>
  <c r="L15"/>
  <c r="M16"/>
  <c r="L16"/>
  <c r="M17"/>
  <c r="L17"/>
  <c r="M18"/>
  <c r="L18"/>
  <c r="M19"/>
  <c r="L19"/>
  <c r="M20"/>
  <c r="L20"/>
  <c r="M21"/>
  <c r="M27"/>
  <c r="M28"/>
  <c r="L28"/>
  <c r="M29"/>
  <c r="L29"/>
  <c r="M30"/>
  <c r="L30"/>
  <c r="M31"/>
  <c r="L31"/>
  <c r="M32"/>
  <c r="L32"/>
  <c r="M33"/>
  <c r="M38"/>
  <c r="M39"/>
  <c r="H4"/>
  <c r="H5"/>
  <c r="H6"/>
  <c r="H7"/>
  <c r="H8"/>
  <c r="H9"/>
  <c r="H10"/>
  <c r="H11"/>
  <c r="H12"/>
  <c r="H13"/>
  <c r="H14"/>
  <c r="H15"/>
  <c r="M22"/>
  <c r="M23"/>
  <c r="M24"/>
  <c r="M25"/>
  <c r="M26"/>
  <c r="H28"/>
  <c r="H29"/>
  <c r="H30"/>
  <c r="H31"/>
  <c r="H32"/>
  <c r="G34"/>
  <c r="K34"/>
  <c r="G35"/>
  <c r="K35"/>
  <c r="G36"/>
  <c r="K36"/>
  <c r="G37"/>
  <c r="K37"/>
  <c r="G4"/>
  <c r="G5"/>
  <c r="G6"/>
  <c r="G7"/>
  <c r="G8"/>
  <c r="G9"/>
  <c r="G10"/>
  <c r="G11"/>
  <c r="G12"/>
  <c r="G13"/>
  <c r="G14"/>
  <c r="G15"/>
  <c r="G28"/>
  <c r="G29"/>
  <c r="G30"/>
  <c r="G31"/>
  <c r="G32"/>
  <c r="AN27" i="2" l="1"/>
  <c r="AO27"/>
  <c r="Z27"/>
  <c r="AA27"/>
  <c r="L27"/>
  <c r="M27"/>
  <c r="AN26"/>
  <c r="AO26"/>
  <c r="Z26"/>
  <c r="AA26"/>
  <c r="L26"/>
  <c r="M26"/>
  <c r="AN25"/>
  <c r="AO25"/>
  <c r="Z25"/>
  <c r="AA25"/>
  <c r="L25"/>
  <c r="M25"/>
  <c r="AN24"/>
  <c r="AO24"/>
  <c r="Z24"/>
  <c r="AA24"/>
  <c r="L24"/>
  <c r="M24"/>
  <c r="AN23"/>
  <c r="AO23"/>
  <c r="Z23"/>
  <c r="AA23"/>
  <c r="L23"/>
  <c r="M23"/>
  <c r="AN22"/>
  <c r="AO22"/>
  <c r="Z22"/>
  <c r="AA22"/>
  <c r="Z16"/>
  <c r="AA16"/>
  <c r="AN15"/>
  <c r="AO15"/>
  <c r="Z15"/>
  <c r="AA15"/>
  <c r="L15"/>
  <c r="M15"/>
  <c r="AN14"/>
  <c r="AO14"/>
  <c r="Z14"/>
  <c r="AA14"/>
  <c r="L14"/>
  <c r="M14"/>
  <c r="AN13"/>
  <c r="AO13"/>
  <c r="Z13"/>
  <c r="AA13"/>
  <c r="L13"/>
  <c r="M13"/>
  <c r="Z12"/>
  <c r="AA12"/>
  <c r="AN16"/>
  <c r="AO16"/>
  <c r="L16"/>
  <c r="M16"/>
  <c r="AN12"/>
  <c r="AO12"/>
  <c r="L12"/>
  <c r="M12"/>
  <c r="AN11"/>
  <c r="AO11"/>
  <c r="Z11"/>
  <c r="AA11"/>
  <c r="L11"/>
  <c r="M11"/>
  <c r="AN10"/>
  <c r="AO10"/>
  <c r="Z10"/>
  <c r="AA10"/>
  <c r="L10"/>
  <c r="M10"/>
  <c r="AN9"/>
  <c r="AO9"/>
  <c r="Z9"/>
  <c r="AA9"/>
  <c r="L9"/>
  <c r="M9"/>
  <c r="AN8"/>
  <c r="AO8"/>
  <c r="Z8"/>
  <c r="AA8"/>
  <c r="L8"/>
  <c r="M8"/>
  <c r="AN7"/>
  <c r="AO7"/>
  <c r="Z7"/>
  <c r="AA7"/>
  <c r="L7"/>
  <c r="M7"/>
  <c r="AN6"/>
  <c r="AO6"/>
  <c r="AO5" s="1"/>
  <c r="AO4" s="1"/>
  <c r="Z6"/>
  <c r="AA6"/>
  <c r="AA5" s="1"/>
  <c r="AA4" s="1"/>
  <c r="L6"/>
  <c r="M6"/>
  <c r="M5" s="1"/>
  <c r="M4" s="1"/>
  <c r="L37" i="1"/>
  <c r="M37"/>
  <c r="L36"/>
  <c r="M36"/>
  <c r="L35"/>
  <c r="M35"/>
  <c r="L34"/>
  <c r="M34"/>
</calcChain>
</file>

<file path=xl/sharedStrings.xml><?xml version="1.0" encoding="utf-8"?>
<sst xmlns="http://schemas.openxmlformats.org/spreadsheetml/2006/main" count="182" uniqueCount="34">
  <si>
    <t>광양항 컨테이너처리실적(2012. 4.) 확정</t>
    <phoneticPr fontId="3" type="noConversion"/>
  </si>
  <si>
    <t>(단위: TEU, %)</t>
    <phoneticPr fontId="3" type="noConversion"/>
  </si>
  <si>
    <t>구    분</t>
    <phoneticPr fontId="3" type="noConversion"/>
  </si>
  <si>
    <t>11.4</t>
    <phoneticPr fontId="3" type="noConversion"/>
  </si>
  <si>
    <t>12.3</t>
    <phoneticPr fontId="3" type="noConversion"/>
  </si>
  <si>
    <t>12.4</t>
    <phoneticPr fontId="3" type="noConversion"/>
  </si>
  <si>
    <t>전년대비</t>
    <phoneticPr fontId="3" type="noConversion"/>
  </si>
  <si>
    <t>전월대비</t>
    <phoneticPr fontId="3" type="noConversion"/>
  </si>
  <si>
    <t>11년</t>
    <phoneticPr fontId="3" type="noConversion"/>
  </si>
  <si>
    <t>11.1.~4.</t>
    <phoneticPr fontId="3" type="noConversion"/>
  </si>
  <si>
    <t>12.1.~4.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</si>
  <si>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</si>
  <si>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</si>
  <si>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</si>
  <si>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</si>
  <si>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</si>
  <si>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</si>
  <si>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</si>
  <si>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</si>
  <si>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</si>
  <si>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HSGT</t>
    <phoneticPr fontId="3" type="noConversion"/>
  </si>
  <si>
    <t>동부건설</t>
    <phoneticPr fontId="3" type="noConversion"/>
  </si>
  <si>
    <t>KIT</t>
    <phoneticPr fontId="3" type="noConversion"/>
  </si>
  <si>
    <t>대한통운</t>
    <phoneticPr fontId="3" type="noConversion"/>
  </si>
  <si>
    <t>사포부두</t>
    <phoneticPr fontId="3" type="noConversion"/>
  </si>
  <si>
    <t>PORT-MIS</t>
    <phoneticPr fontId="3" type="noConversion"/>
  </si>
  <si>
    <t>여수항 광양항 화물처리실적(2012. 4.)</t>
    <phoneticPr fontId="3" type="noConversion"/>
  </si>
  <si>
    <t>여수항 광양항 화물처리실적(2012. 4.)-컨테이너화물</t>
    <phoneticPr fontId="3" type="noConversion"/>
  </si>
  <si>
    <t>여수항 광양항 화물처리실적(2012. 4.)-컨테이너화물 제외</t>
    <phoneticPr fontId="3" type="noConversion"/>
  </si>
  <si>
    <t>(단위: R/T, %)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</si>
  <si>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</si>
  <si>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</si>
  <si>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</si>
  <si>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PORT-MIS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</si>
</sst>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%"/>
    <numFmt numFmtId="177" formatCode="#,##0.0"/>
    <numFmt numFmtId="178" formatCode="#,##0,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 shrinkToFit="1"/>
    </xf>
    <xf numFmtId="3" fontId="8" fillId="2" borderId="6" xfId="0" applyNumberFormat="1" applyFont="1" applyFill="1" applyBorder="1" applyAlignment="1">
      <alignment vertical="center" shrinkToFit="1"/>
    </xf>
    <xf numFmtId="3" fontId="9" fillId="2" borderId="6" xfId="0" applyNumberFormat="1" applyFont="1" applyFill="1" applyBorder="1" applyAlignment="1">
      <alignment vertical="center" shrinkToFit="1"/>
    </xf>
    <xf numFmtId="177" fontId="8" fillId="2" borderId="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 shrinkToFit="1"/>
    </xf>
    <xf numFmtId="3" fontId="8" fillId="0" borderId="9" xfId="0" applyNumberFormat="1" applyFont="1" applyFill="1" applyBorder="1" applyAlignment="1">
      <alignment vertical="center" shrinkToFit="1"/>
    </xf>
    <xf numFmtId="3" fontId="9" fillId="0" borderId="9" xfId="0" applyNumberFormat="1" applyFont="1" applyFill="1" applyBorder="1" applyAlignment="1">
      <alignment vertical="center" shrinkToFit="1"/>
    </xf>
    <xf numFmtId="177" fontId="8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vertical="center" shrinkToFit="1"/>
    </xf>
    <xf numFmtId="3" fontId="9" fillId="0" borderId="12" xfId="0" applyNumberFormat="1" applyFont="1" applyFill="1" applyBorder="1" applyAlignment="1">
      <alignment vertical="center" shrinkToFit="1"/>
    </xf>
    <xf numFmtId="177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vertical="center" shrinkToFit="1"/>
    </xf>
    <xf numFmtId="3" fontId="8" fillId="0" borderId="6" xfId="0" applyNumberFormat="1" applyFont="1" applyFill="1" applyBorder="1" applyAlignment="1">
      <alignment vertical="center" shrinkToFit="1"/>
    </xf>
    <xf numFmtId="3" fontId="9" fillId="0" borderId="6" xfId="0" applyNumberFormat="1" applyFont="1" applyFill="1" applyBorder="1" applyAlignment="1">
      <alignment vertical="center" shrinkToFit="1"/>
    </xf>
    <xf numFmtId="177" fontId="8" fillId="0" borderId="6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 shrinkToFit="1"/>
    </xf>
    <xf numFmtId="3" fontId="8" fillId="0" borderId="26" xfId="0" applyNumberFormat="1" applyFont="1" applyFill="1" applyBorder="1" applyAlignment="1">
      <alignment vertical="center" shrinkToFit="1"/>
    </xf>
    <xf numFmtId="3" fontId="9" fillId="0" borderId="26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33" xfId="0" applyNumberFormat="1" applyFont="1" applyFill="1" applyBorder="1" applyAlignment="1">
      <alignment vertical="center" shrinkToFit="1"/>
    </xf>
    <xf numFmtId="3" fontId="9" fillId="0" borderId="33" xfId="0" applyNumberFormat="1" applyFont="1" applyFill="1" applyBorder="1" applyAlignment="1">
      <alignment vertical="center" shrinkToFit="1"/>
    </xf>
    <xf numFmtId="177" fontId="8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7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6">
    <cellStyle name="백분율" xfId="1" builtinId="5"/>
    <cellStyle name="백분율 2" xfId="2"/>
    <cellStyle name="백분율 3" xfId="3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77;&#50629;/&#44608;&#48337;&#54872;/&#53685;&#44228;&#51088;&#47308;/2012&#45380;&#53685;&#44228;&#51088;&#47308;/2012&#45380;%20&#44305;&#50577;'&#52968;'&#52376;&#47532;&#49892;&#51201;(&#54252;&#53944;&#48120;&#4982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77;&#50629;/&#44608;&#48337;&#54872;/&#53685;&#44228;&#51088;&#47308;/2012&#45380;&#53685;&#44228;&#51088;&#47308;/2012&#45380;%20&#50668;&#49688;&#54637;&#44305;&#50577;&#54637;&#54868;&#47932;&#52376;&#47532;&#49892;&#51201;(&#54252;&#53944;&#48120;&#4982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2012"/>
      <sheetName val="2006년"/>
      <sheetName val="2007년"/>
      <sheetName val="2008년"/>
      <sheetName val="2009년"/>
      <sheetName val="2010년"/>
      <sheetName val="2010년(사포)"/>
      <sheetName val="2011년"/>
      <sheetName val="2012년"/>
      <sheetName val="1월"/>
      <sheetName val="2월"/>
      <sheetName val="3월"/>
      <sheetName val="4월"/>
      <sheetName val="산식1"/>
      <sheetName val="산식2"/>
      <sheetName val="산식3"/>
      <sheetName val="산식4"/>
      <sheetName val="산식5"/>
      <sheetName val="산식6"/>
      <sheetName val="산식7"/>
      <sheetName val="산식8"/>
      <sheetName val="산식9"/>
      <sheetName val="산식10"/>
      <sheetName val="산식11"/>
      <sheetName val="산식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D4">
            <v>2085222</v>
          </cell>
          <cell r="H4">
            <v>187037</v>
          </cell>
        </row>
        <row r="5">
          <cell r="D5">
            <v>2053766</v>
          </cell>
          <cell r="H5">
            <v>184441</v>
          </cell>
        </row>
        <row r="6">
          <cell r="D6">
            <v>855965</v>
          </cell>
          <cell r="H6">
            <v>70074</v>
          </cell>
        </row>
        <row r="7">
          <cell r="D7">
            <v>869599</v>
          </cell>
          <cell r="H7">
            <v>75921</v>
          </cell>
        </row>
        <row r="8">
          <cell r="D8">
            <v>328202</v>
          </cell>
          <cell r="H8">
            <v>38446</v>
          </cell>
        </row>
        <row r="9">
          <cell r="D9">
            <v>31456</v>
          </cell>
          <cell r="H9">
            <v>2596</v>
          </cell>
        </row>
        <row r="10">
          <cell r="D10">
            <v>579064</v>
          </cell>
          <cell r="H10">
            <v>46516</v>
          </cell>
        </row>
        <row r="11">
          <cell r="D11">
            <v>545609</v>
          </cell>
          <cell r="H11">
            <v>43920</v>
          </cell>
        </row>
        <row r="12">
          <cell r="D12">
            <v>248126</v>
          </cell>
          <cell r="H12">
            <v>21392</v>
          </cell>
        </row>
        <row r="13">
          <cell r="D13">
            <v>236944</v>
          </cell>
          <cell r="H13">
            <v>20233</v>
          </cell>
        </row>
        <row r="14">
          <cell r="D14">
            <v>60539</v>
          </cell>
          <cell r="H14">
            <v>2295</v>
          </cell>
        </row>
        <row r="15">
          <cell r="D15">
            <v>31456</v>
          </cell>
          <cell r="H15">
            <v>2596</v>
          </cell>
        </row>
        <row r="16">
          <cell r="D16">
            <v>17736</v>
          </cell>
          <cell r="H16">
            <v>0</v>
          </cell>
        </row>
        <row r="17">
          <cell r="D17">
            <v>17497</v>
          </cell>
          <cell r="H17">
            <v>0</v>
          </cell>
        </row>
        <row r="18">
          <cell r="D18">
            <v>7799</v>
          </cell>
          <cell r="H18">
            <v>0</v>
          </cell>
        </row>
        <row r="19">
          <cell r="D19">
            <v>8624</v>
          </cell>
          <cell r="H19">
            <v>0</v>
          </cell>
        </row>
        <row r="20">
          <cell r="D20">
            <v>1074</v>
          </cell>
          <cell r="H20">
            <v>0</v>
          </cell>
        </row>
        <row r="21">
          <cell r="D21">
            <v>0</v>
          </cell>
          <cell r="H21">
            <v>0</v>
          </cell>
        </row>
        <row r="22">
          <cell r="D22">
            <v>716460</v>
          </cell>
          <cell r="H22">
            <v>63675</v>
          </cell>
        </row>
        <row r="23">
          <cell r="D23">
            <v>718155</v>
          </cell>
          <cell r="H23">
            <v>63675</v>
          </cell>
        </row>
        <row r="24">
          <cell r="D24">
            <v>339796</v>
          </cell>
          <cell r="H24">
            <v>29786</v>
          </cell>
        </row>
        <row r="25">
          <cell r="D25">
            <v>321858</v>
          </cell>
          <cell r="H25">
            <v>28037</v>
          </cell>
        </row>
        <row r="26">
          <cell r="D26">
            <v>56501</v>
          </cell>
          <cell r="H26">
            <v>5852</v>
          </cell>
        </row>
        <row r="27">
          <cell r="D27">
            <v>0</v>
          </cell>
          <cell r="H27">
            <v>0</v>
          </cell>
        </row>
        <row r="28">
          <cell r="D28">
            <v>760137</v>
          </cell>
          <cell r="H28">
            <v>75732</v>
          </cell>
        </row>
        <row r="29">
          <cell r="D29">
            <v>760675</v>
          </cell>
          <cell r="H29">
            <v>75732</v>
          </cell>
        </row>
        <row r="30">
          <cell r="D30">
            <v>254844</v>
          </cell>
          <cell r="H30">
            <v>18386</v>
          </cell>
        </row>
        <row r="31">
          <cell r="D31">
            <v>295743</v>
          </cell>
          <cell r="H31">
            <v>27047</v>
          </cell>
        </row>
        <row r="32">
          <cell r="D32">
            <v>210088</v>
          </cell>
          <cell r="H32">
            <v>30299</v>
          </cell>
        </row>
        <row r="33">
          <cell r="D33">
            <v>0</v>
          </cell>
        </row>
        <row r="34">
          <cell r="D34">
            <v>11830</v>
          </cell>
          <cell r="H34">
            <v>1114</v>
          </cell>
        </row>
        <row r="35">
          <cell r="D35">
            <v>11830</v>
          </cell>
          <cell r="H35">
            <v>1114</v>
          </cell>
        </row>
        <row r="36">
          <cell r="D36">
            <v>5400</v>
          </cell>
          <cell r="H36">
            <v>510</v>
          </cell>
        </row>
        <row r="37">
          <cell r="D37">
            <v>6430</v>
          </cell>
          <cell r="H37">
            <v>604</v>
          </cell>
        </row>
        <row r="38">
          <cell r="D38">
            <v>0</v>
          </cell>
          <cell r="H38">
            <v>0</v>
          </cell>
        </row>
        <row r="39">
          <cell r="D39">
            <v>0</v>
          </cell>
          <cell r="H39">
            <v>0</v>
          </cell>
        </row>
      </sheetData>
      <sheetData sheetId="8">
        <row r="4">
          <cell r="G4">
            <v>183102</v>
          </cell>
          <cell r="H4">
            <v>174520</v>
          </cell>
        </row>
        <row r="5">
          <cell r="G5">
            <v>180811</v>
          </cell>
          <cell r="H5">
            <v>173798</v>
          </cell>
        </row>
        <row r="6">
          <cell r="G6">
            <v>72673</v>
          </cell>
          <cell r="H6">
            <v>68492</v>
          </cell>
        </row>
        <row r="7">
          <cell r="G7">
            <v>80519</v>
          </cell>
          <cell r="H7">
            <v>76541</v>
          </cell>
        </row>
        <row r="8">
          <cell r="G8">
            <v>27619</v>
          </cell>
          <cell r="H8">
            <v>28765</v>
          </cell>
        </row>
        <row r="9">
          <cell r="G9">
            <v>2291</v>
          </cell>
          <cell r="H9">
            <v>722</v>
          </cell>
        </row>
        <row r="10">
          <cell r="G10">
            <v>55677</v>
          </cell>
          <cell r="H10">
            <v>51181</v>
          </cell>
        </row>
        <row r="11">
          <cell r="G11">
            <v>53386</v>
          </cell>
          <cell r="H11">
            <v>50459</v>
          </cell>
        </row>
        <row r="12">
          <cell r="G12">
            <v>19233</v>
          </cell>
          <cell r="H12">
            <v>19475</v>
          </cell>
        </row>
        <row r="13">
          <cell r="G13">
            <v>20374</v>
          </cell>
          <cell r="H13">
            <v>19426</v>
          </cell>
        </row>
        <row r="14">
          <cell r="G14">
            <v>13779</v>
          </cell>
          <cell r="H14">
            <v>11558</v>
          </cell>
        </row>
        <row r="15">
          <cell r="G15">
            <v>2291</v>
          </cell>
          <cell r="H15">
            <v>722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22">
          <cell r="G22">
            <v>52608</v>
          </cell>
          <cell r="H22">
            <v>51311</v>
          </cell>
        </row>
        <row r="23">
          <cell r="G23">
            <v>52608</v>
          </cell>
          <cell r="H23">
            <v>51311</v>
          </cell>
        </row>
        <row r="24">
          <cell r="G24">
            <v>23190</v>
          </cell>
          <cell r="H24">
            <v>23983</v>
          </cell>
        </row>
        <row r="25">
          <cell r="G25">
            <v>25880</v>
          </cell>
          <cell r="H25">
            <v>24374</v>
          </cell>
        </row>
        <row r="26">
          <cell r="G26">
            <v>3538</v>
          </cell>
          <cell r="H26">
            <v>2954</v>
          </cell>
        </row>
        <row r="27">
          <cell r="G27">
            <v>0</v>
          </cell>
          <cell r="H27">
            <v>0</v>
          </cell>
        </row>
        <row r="28">
          <cell r="G28">
            <v>73985</v>
          </cell>
          <cell r="H28">
            <v>71401</v>
          </cell>
        </row>
        <row r="29">
          <cell r="G29">
            <v>73985</v>
          </cell>
          <cell r="H29">
            <v>71401</v>
          </cell>
        </row>
        <row r="30">
          <cell r="G30">
            <v>30037</v>
          </cell>
          <cell r="H30">
            <v>24770</v>
          </cell>
        </row>
        <row r="31">
          <cell r="G31">
            <v>33646</v>
          </cell>
          <cell r="H31">
            <v>32378</v>
          </cell>
        </row>
        <row r="32">
          <cell r="G32">
            <v>10302</v>
          </cell>
          <cell r="H32">
            <v>14253</v>
          </cell>
        </row>
        <row r="33">
          <cell r="G33">
            <v>0</v>
          </cell>
          <cell r="H33">
            <v>0</v>
          </cell>
        </row>
        <row r="34">
          <cell r="G34">
            <v>832</v>
          </cell>
          <cell r="H34">
            <v>627</v>
          </cell>
        </row>
        <row r="35">
          <cell r="G35">
            <v>832</v>
          </cell>
          <cell r="H35">
            <v>627</v>
          </cell>
        </row>
        <row r="36">
          <cell r="G36">
            <v>213</v>
          </cell>
          <cell r="H36">
            <v>264</v>
          </cell>
        </row>
        <row r="37">
          <cell r="G37">
            <v>619</v>
          </cell>
          <cell r="H37">
            <v>363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</sheetData>
      <sheetData sheetId="9" refreshError="1"/>
      <sheetData sheetId="10" refreshError="1"/>
      <sheetData sheetId="11">
        <row r="4">
          <cell r="J4">
            <v>544795</v>
          </cell>
          <cell r="K4">
            <v>526031</v>
          </cell>
        </row>
        <row r="5">
          <cell r="J5">
            <v>537254</v>
          </cell>
          <cell r="K5">
            <v>517786</v>
          </cell>
        </row>
        <row r="6">
          <cell r="J6">
            <v>223478</v>
          </cell>
          <cell r="K6">
            <v>220887</v>
          </cell>
        </row>
        <row r="7">
          <cell r="J7">
            <v>223364</v>
          </cell>
          <cell r="K7">
            <v>222697</v>
          </cell>
        </row>
        <row r="8">
          <cell r="J8">
            <v>90412</v>
          </cell>
          <cell r="K8">
            <v>74202</v>
          </cell>
        </row>
        <row r="9">
          <cell r="J9">
            <v>7541</v>
          </cell>
          <cell r="K9">
            <v>8245</v>
          </cell>
        </row>
        <row r="10">
          <cell r="J10">
            <v>140627</v>
          </cell>
          <cell r="K10">
            <v>155606</v>
          </cell>
        </row>
        <row r="11">
          <cell r="J11">
            <v>133086</v>
          </cell>
          <cell r="K11">
            <v>147361</v>
          </cell>
        </row>
        <row r="12">
          <cell r="J12">
            <v>63216</v>
          </cell>
          <cell r="K12">
            <v>60067</v>
          </cell>
        </row>
        <row r="13">
          <cell r="J13">
            <v>60198</v>
          </cell>
          <cell r="K13">
            <v>55884</v>
          </cell>
        </row>
        <row r="14">
          <cell r="J14">
            <v>9672</v>
          </cell>
          <cell r="K14">
            <v>31410</v>
          </cell>
        </row>
        <row r="15">
          <cell r="J15">
            <v>7541</v>
          </cell>
          <cell r="K15">
            <v>8245</v>
          </cell>
        </row>
        <row r="16">
          <cell r="J16">
            <v>17736</v>
          </cell>
          <cell r="K16">
            <v>0</v>
          </cell>
        </row>
        <row r="17">
          <cell r="J17">
            <v>17736</v>
          </cell>
          <cell r="K17">
            <v>0</v>
          </cell>
        </row>
        <row r="18">
          <cell r="J18">
            <v>7881</v>
          </cell>
          <cell r="K18">
            <v>0</v>
          </cell>
        </row>
        <row r="19">
          <cell r="J19">
            <v>8896</v>
          </cell>
          <cell r="K19">
            <v>0</v>
          </cell>
        </row>
        <row r="20">
          <cell r="J20">
            <v>959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184796</v>
          </cell>
          <cell r="K22">
            <v>166867</v>
          </cell>
        </row>
        <row r="23">
          <cell r="J23">
            <v>184796</v>
          </cell>
          <cell r="K23">
            <v>166867</v>
          </cell>
        </row>
        <row r="24">
          <cell r="J24">
            <v>87677</v>
          </cell>
          <cell r="K24">
            <v>78359</v>
          </cell>
        </row>
        <row r="25">
          <cell r="J25">
            <v>74563</v>
          </cell>
          <cell r="K25">
            <v>79366</v>
          </cell>
        </row>
        <row r="26">
          <cell r="J26">
            <v>22556</v>
          </cell>
          <cell r="K26">
            <v>9142</v>
          </cell>
        </row>
        <row r="27">
          <cell r="J27">
            <v>0</v>
          </cell>
          <cell r="K27">
            <v>0</v>
          </cell>
        </row>
        <row r="28">
          <cell r="J28">
            <v>198314</v>
          </cell>
          <cell r="K28">
            <v>201182</v>
          </cell>
        </row>
        <row r="29">
          <cell r="J29">
            <v>198314</v>
          </cell>
          <cell r="K29">
            <v>201182</v>
          </cell>
        </row>
        <row r="30">
          <cell r="J30">
            <v>63356</v>
          </cell>
          <cell r="K30">
            <v>81400</v>
          </cell>
        </row>
        <row r="31">
          <cell r="J31">
            <v>77733</v>
          </cell>
          <cell r="K31">
            <v>86132</v>
          </cell>
        </row>
        <row r="32">
          <cell r="J32">
            <v>57225</v>
          </cell>
          <cell r="K32">
            <v>33650</v>
          </cell>
        </row>
        <row r="33">
          <cell r="J33">
            <v>0</v>
          </cell>
          <cell r="K33">
            <v>0</v>
          </cell>
        </row>
        <row r="34">
          <cell r="J34">
            <v>3322</v>
          </cell>
          <cell r="K34">
            <v>2376</v>
          </cell>
        </row>
        <row r="35">
          <cell r="J35">
            <v>3322</v>
          </cell>
          <cell r="K35">
            <v>2376</v>
          </cell>
        </row>
        <row r="36">
          <cell r="J36">
            <v>1348</v>
          </cell>
          <cell r="K36">
            <v>1061</v>
          </cell>
        </row>
        <row r="37">
          <cell r="J37">
            <v>1974</v>
          </cell>
          <cell r="K37">
            <v>1315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-2010"/>
      <sheetName val="2006년"/>
      <sheetName val="2007년"/>
      <sheetName val="2008년"/>
      <sheetName val="2009년"/>
      <sheetName val="2010년"/>
      <sheetName val="2011년"/>
      <sheetName val="2012년"/>
      <sheetName val="1월"/>
      <sheetName val="2월"/>
      <sheetName val="3월"/>
      <sheetName val="4월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233687795</v>
          </cell>
          <cell r="H4">
            <v>20120534</v>
          </cell>
          <cell r="U4">
            <v>30584005</v>
          </cell>
          <cell r="Y4">
            <v>2979746</v>
          </cell>
          <cell r="AL4">
            <v>203103790</v>
          </cell>
          <cell r="AP4">
            <v>17140788</v>
          </cell>
        </row>
        <row r="5">
          <cell r="D5">
            <v>202251824</v>
          </cell>
          <cell r="H5">
            <v>17311130</v>
          </cell>
          <cell r="U5">
            <v>30444696</v>
          </cell>
          <cell r="Y5">
            <v>2969172</v>
          </cell>
          <cell r="AL5">
            <v>171807128</v>
          </cell>
          <cell r="AP5">
            <v>14341958</v>
          </cell>
        </row>
        <row r="6">
          <cell r="D6">
            <v>125993470</v>
          </cell>
          <cell r="H6">
            <v>10844694</v>
          </cell>
          <cell r="U6">
            <v>6225570</v>
          </cell>
          <cell r="Y6">
            <v>578320</v>
          </cell>
          <cell r="AL6">
            <v>119767900</v>
          </cell>
          <cell r="AP6">
            <v>10266374</v>
          </cell>
        </row>
        <row r="7">
          <cell r="D7">
            <v>52341812</v>
          </cell>
          <cell r="H7">
            <v>4453836</v>
          </cell>
          <cell r="U7">
            <v>17696343</v>
          </cell>
          <cell r="Y7">
            <v>1569703</v>
          </cell>
          <cell r="AL7">
            <v>34645469</v>
          </cell>
          <cell r="AP7">
            <v>2884133</v>
          </cell>
        </row>
        <row r="8">
          <cell r="D8">
            <v>23916542</v>
          </cell>
          <cell r="H8">
            <v>2012600</v>
          </cell>
          <cell r="U8">
            <v>6522783</v>
          </cell>
          <cell r="Y8">
            <v>821149</v>
          </cell>
          <cell r="AL8">
            <v>17393759</v>
          </cell>
          <cell r="AP8">
            <v>1191451</v>
          </cell>
        </row>
        <row r="9">
          <cell r="D9">
            <v>31435971</v>
          </cell>
          <cell r="H9">
            <v>2809404</v>
          </cell>
          <cell r="U9">
            <v>139309</v>
          </cell>
          <cell r="Y9">
            <v>10574</v>
          </cell>
          <cell r="AL9">
            <v>31296662</v>
          </cell>
          <cell r="AP9">
            <v>2798830</v>
          </cell>
        </row>
        <row r="10">
          <cell r="D10">
            <v>117798042</v>
          </cell>
          <cell r="H10">
            <v>10107335</v>
          </cell>
          <cell r="U10">
            <v>30434185</v>
          </cell>
          <cell r="Y10">
            <v>2966000</v>
          </cell>
          <cell r="AL10">
            <v>87363857</v>
          </cell>
          <cell r="AP10">
            <v>7141335</v>
          </cell>
        </row>
        <row r="11">
          <cell r="D11">
            <v>102843696</v>
          </cell>
          <cell r="H11">
            <v>8743780</v>
          </cell>
          <cell r="U11">
            <v>30294876</v>
          </cell>
          <cell r="Y11">
            <v>2955426</v>
          </cell>
          <cell r="AL11">
            <v>72548820</v>
          </cell>
          <cell r="AP11">
            <v>5788354</v>
          </cell>
        </row>
        <row r="12">
          <cell r="D12">
            <v>65943368</v>
          </cell>
          <cell r="H12">
            <v>5569067</v>
          </cell>
          <cell r="U12">
            <v>6225570</v>
          </cell>
          <cell r="Y12">
            <v>578320</v>
          </cell>
          <cell r="AL12">
            <v>59717798</v>
          </cell>
          <cell r="AP12">
            <v>4990747</v>
          </cell>
        </row>
        <row r="13">
          <cell r="D13">
            <v>26512316</v>
          </cell>
          <cell r="H13">
            <v>2196863</v>
          </cell>
          <cell r="U13">
            <v>17546523</v>
          </cell>
          <cell r="Y13">
            <v>1555957</v>
          </cell>
          <cell r="AL13">
            <v>8965793</v>
          </cell>
          <cell r="AP13">
            <v>640906</v>
          </cell>
        </row>
        <row r="14">
          <cell r="D14">
            <v>10388012</v>
          </cell>
          <cell r="H14">
            <v>977850</v>
          </cell>
          <cell r="U14">
            <v>6522783</v>
          </cell>
          <cell r="Y14">
            <v>821149</v>
          </cell>
          <cell r="AL14">
            <v>3865229</v>
          </cell>
          <cell r="AP14">
            <v>156701</v>
          </cell>
        </row>
        <row r="15">
          <cell r="D15">
            <v>14954346</v>
          </cell>
          <cell r="H15">
            <v>1363555</v>
          </cell>
          <cell r="U15">
            <v>139309</v>
          </cell>
          <cell r="Y15">
            <v>10574</v>
          </cell>
          <cell r="AL15">
            <v>14815037</v>
          </cell>
          <cell r="AP15">
            <v>1352981</v>
          </cell>
        </row>
        <row r="16">
          <cell r="D16">
            <v>102130419</v>
          </cell>
          <cell r="H16">
            <v>8928597</v>
          </cell>
          <cell r="U16">
            <v>149820</v>
          </cell>
          <cell r="Y16">
            <v>13746</v>
          </cell>
          <cell r="AL16">
            <v>101980599</v>
          </cell>
          <cell r="AP16">
            <v>8914851</v>
          </cell>
        </row>
        <row r="17">
          <cell r="D17">
            <v>86481280</v>
          </cell>
          <cell r="H17">
            <v>7554728</v>
          </cell>
          <cell r="U17">
            <v>149820</v>
          </cell>
          <cell r="Y17">
            <v>13746</v>
          </cell>
          <cell r="AL17">
            <v>86331460</v>
          </cell>
          <cell r="AP17">
            <v>7540982</v>
          </cell>
        </row>
        <row r="18">
          <cell r="D18">
            <v>59485902</v>
          </cell>
          <cell r="H18">
            <v>5275627</v>
          </cell>
          <cell r="U18">
            <v>0</v>
          </cell>
          <cell r="Y18">
            <v>0</v>
          </cell>
          <cell r="AL18">
            <v>59485902</v>
          </cell>
          <cell r="AP18">
            <v>5275627</v>
          </cell>
        </row>
        <row r="19">
          <cell r="D19">
            <v>25829496</v>
          </cell>
          <cell r="H19">
            <v>2256973</v>
          </cell>
          <cell r="U19">
            <v>149820</v>
          </cell>
          <cell r="Y19">
            <v>13746</v>
          </cell>
          <cell r="AL19">
            <v>25679676</v>
          </cell>
          <cell r="AP19">
            <v>2243227</v>
          </cell>
        </row>
        <row r="20">
          <cell r="D20">
            <v>1165882</v>
          </cell>
          <cell r="H20">
            <v>22128</v>
          </cell>
          <cell r="U20">
            <v>0</v>
          </cell>
          <cell r="Y20">
            <v>0</v>
          </cell>
          <cell r="AL20">
            <v>1165882</v>
          </cell>
          <cell r="AP20">
            <v>22128</v>
          </cell>
        </row>
        <row r="21">
          <cell r="D21">
            <v>15649139</v>
          </cell>
          <cell r="H21">
            <v>1373869</v>
          </cell>
          <cell r="U21">
            <v>0</v>
          </cell>
          <cell r="Y21">
            <v>0</v>
          </cell>
          <cell r="AL21">
            <v>15649139</v>
          </cell>
          <cell r="AP21">
            <v>1373869</v>
          </cell>
        </row>
        <row r="22">
          <cell r="D22">
            <v>13759334</v>
          </cell>
          <cell r="H22">
            <v>1084602</v>
          </cell>
          <cell r="U22">
            <v>0</v>
          </cell>
          <cell r="AL22">
            <v>13759334</v>
          </cell>
          <cell r="AP22">
            <v>1084602</v>
          </cell>
        </row>
        <row r="23">
          <cell r="D23">
            <v>12926848</v>
          </cell>
          <cell r="H23">
            <v>1012622</v>
          </cell>
          <cell r="U23">
            <v>0</v>
          </cell>
          <cell r="Y23">
            <v>0</v>
          </cell>
          <cell r="AL23">
            <v>12926848</v>
          </cell>
          <cell r="AP23">
            <v>1012622</v>
          </cell>
        </row>
        <row r="24">
          <cell r="D24">
            <v>564200</v>
          </cell>
          <cell r="H24">
            <v>0</v>
          </cell>
          <cell r="U24">
            <v>0</v>
          </cell>
          <cell r="AL24">
            <v>564200</v>
          </cell>
          <cell r="AP24">
            <v>0</v>
          </cell>
        </row>
        <row r="25">
          <cell r="D25">
            <v>0</v>
          </cell>
          <cell r="H25">
            <v>0</v>
          </cell>
          <cell r="U25">
            <v>0</v>
          </cell>
          <cell r="AL25">
            <v>0</v>
          </cell>
          <cell r="AP25">
            <v>0</v>
          </cell>
        </row>
        <row r="26">
          <cell r="D26">
            <v>12362648</v>
          </cell>
          <cell r="H26">
            <v>1012622</v>
          </cell>
          <cell r="U26">
            <v>0</v>
          </cell>
          <cell r="Y26">
            <v>0</v>
          </cell>
          <cell r="AL26">
            <v>12362648</v>
          </cell>
          <cell r="AP26">
            <v>1012622</v>
          </cell>
        </row>
        <row r="27">
          <cell r="D27">
            <v>832486</v>
          </cell>
          <cell r="H27">
            <v>71980</v>
          </cell>
          <cell r="U27">
            <v>0</v>
          </cell>
          <cell r="AL27">
            <v>832486</v>
          </cell>
          <cell r="AP27">
            <v>71980</v>
          </cell>
        </row>
      </sheetData>
      <sheetData sheetId="7">
        <row r="4">
          <cell r="G4">
            <v>19153045</v>
          </cell>
          <cell r="H4">
            <v>20553558</v>
          </cell>
          <cell r="X4">
            <v>2734157</v>
          </cell>
          <cell r="Y4">
            <v>2769190</v>
          </cell>
          <cell r="AO4">
            <v>16418888</v>
          </cell>
          <cell r="AP4">
            <v>17784368</v>
          </cell>
        </row>
        <row r="5">
          <cell r="G5">
            <v>16459068</v>
          </cell>
          <cell r="H5">
            <v>17678838</v>
          </cell>
          <cell r="X5">
            <v>2726297</v>
          </cell>
          <cell r="Y5">
            <v>2765970</v>
          </cell>
          <cell r="AO5">
            <v>13732771</v>
          </cell>
          <cell r="AP5">
            <v>14912868</v>
          </cell>
        </row>
        <row r="6">
          <cell r="G6">
            <v>10082593</v>
          </cell>
          <cell r="H6">
            <v>10344574</v>
          </cell>
          <cell r="X6">
            <v>612520</v>
          </cell>
          <cell r="Y6">
            <v>644118</v>
          </cell>
          <cell r="AO6">
            <v>9470073</v>
          </cell>
          <cell r="AP6">
            <v>9700456</v>
          </cell>
        </row>
        <row r="7">
          <cell r="G7">
            <v>3772613</v>
          </cell>
          <cell r="H7">
            <v>3976595</v>
          </cell>
          <cell r="X7">
            <v>1588937</v>
          </cell>
          <cell r="Y7">
            <v>1551583</v>
          </cell>
          <cell r="AO7">
            <v>2183676</v>
          </cell>
          <cell r="AP7">
            <v>2425012</v>
          </cell>
        </row>
        <row r="8">
          <cell r="G8">
            <v>2603862</v>
          </cell>
          <cell r="H8">
            <v>3357669</v>
          </cell>
          <cell r="X8">
            <v>524840</v>
          </cell>
          <cell r="Y8">
            <v>570269</v>
          </cell>
          <cell r="AO8">
            <v>2079022</v>
          </cell>
          <cell r="AP8">
            <v>2787400</v>
          </cell>
        </row>
        <row r="9">
          <cell r="G9">
            <v>2693977</v>
          </cell>
          <cell r="H9">
            <v>2874720</v>
          </cell>
          <cell r="X9">
            <v>7860</v>
          </cell>
          <cell r="Y9">
            <v>3220</v>
          </cell>
          <cell r="AO9">
            <v>2686117</v>
          </cell>
          <cell r="AP9">
            <v>2871500</v>
          </cell>
        </row>
        <row r="10">
          <cell r="G10">
            <v>10042861</v>
          </cell>
          <cell r="H10">
            <v>10434618</v>
          </cell>
          <cell r="X10">
            <v>2721042</v>
          </cell>
          <cell r="Y10">
            <v>2761506</v>
          </cell>
          <cell r="AO10">
            <v>7321819</v>
          </cell>
          <cell r="AP10">
            <v>7673112</v>
          </cell>
        </row>
        <row r="11">
          <cell r="G11">
            <v>8750746</v>
          </cell>
          <cell r="H11">
            <v>8904850</v>
          </cell>
          <cell r="X11">
            <v>2713182</v>
          </cell>
          <cell r="Y11">
            <v>2758286</v>
          </cell>
          <cell r="AO11">
            <v>6037564</v>
          </cell>
          <cell r="AP11">
            <v>6146564</v>
          </cell>
        </row>
        <row r="12">
          <cell r="G12">
            <v>5641998</v>
          </cell>
          <cell r="H12">
            <v>5360284</v>
          </cell>
          <cell r="X12">
            <v>612520</v>
          </cell>
          <cell r="Y12">
            <v>644118</v>
          </cell>
          <cell r="AO12">
            <v>5029478</v>
          </cell>
          <cell r="AP12">
            <v>4716166</v>
          </cell>
        </row>
        <row r="13">
          <cell r="G13">
            <v>2138541</v>
          </cell>
          <cell r="H13">
            <v>2077215</v>
          </cell>
          <cell r="X13">
            <v>1575822</v>
          </cell>
          <cell r="Y13">
            <v>1543899</v>
          </cell>
          <cell r="AO13">
            <v>562719</v>
          </cell>
          <cell r="AP13">
            <v>533316</v>
          </cell>
        </row>
        <row r="14">
          <cell r="G14">
            <v>970207</v>
          </cell>
          <cell r="H14">
            <v>1467351</v>
          </cell>
          <cell r="X14">
            <v>524840</v>
          </cell>
          <cell r="Y14">
            <v>570269</v>
          </cell>
          <cell r="AO14">
            <v>445367</v>
          </cell>
          <cell r="AP14">
            <v>897082</v>
          </cell>
        </row>
        <row r="15">
          <cell r="G15">
            <v>1292115</v>
          </cell>
          <cell r="H15">
            <v>1529768</v>
          </cell>
          <cell r="X15">
            <v>7860</v>
          </cell>
          <cell r="Y15">
            <v>3220</v>
          </cell>
          <cell r="AO15">
            <v>1284255</v>
          </cell>
          <cell r="AP15">
            <v>1526548</v>
          </cell>
        </row>
        <row r="16">
          <cell r="G16">
            <v>8013922</v>
          </cell>
          <cell r="H16">
            <v>10034117</v>
          </cell>
          <cell r="X16">
            <v>13115</v>
          </cell>
          <cell r="Y16">
            <v>7684</v>
          </cell>
          <cell r="AO16">
            <v>8000807</v>
          </cell>
          <cell r="AP16">
            <v>10026433</v>
          </cell>
        </row>
        <row r="17">
          <cell r="G17">
            <v>6688457</v>
          </cell>
          <cell r="H17">
            <v>8757217</v>
          </cell>
          <cell r="X17">
            <v>13115</v>
          </cell>
          <cell r="Y17">
            <v>7684</v>
          </cell>
          <cell r="AO17">
            <v>6675342</v>
          </cell>
          <cell r="AP17">
            <v>8749533</v>
          </cell>
        </row>
        <row r="18">
          <cell r="G18">
            <v>4424525</v>
          </cell>
          <cell r="H18">
            <v>4984290</v>
          </cell>
          <cell r="X18">
            <v>0</v>
          </cell>
          <cell r="Y18">
            <v>0</v>
          </cell>
          <cell r="AO18">
            <v>4424525</v>
          </cell>
          <cell r="AP18">
            <v>4984290</v>
          </cell>
        </row>
        <row r="19">
          <cell r="G19">
            <v>1631828</v>
          </cell>
          <cell r="H19">
            <v>1899380</v>
          </cell>
          <cell r="X19">
            <v>13115</v>
          </cell>
          <cell r="Y19">
            <v>7684</v>
          </cell>
          <cell r="AO19">
            <v>1618713</v>
          </cell>
          <cell r="AP19">
            <v>1891696</v>
          </cell>
        </row>
        <row r="20">
          <cell r="G20">
            <v>632104</v>
          </cell>
          <cell r="H20">
            <v>1873547</v>
          </cell>
          <cell r="X20">
            <v>0</v>
          </cell>
          <cell r="Y20">
            <v>0</v>
          </cell>
          <cell r="AO20">
            <v>632104</v>
          </cell>
          <cell r="AP20">
            <v>1873547</v>
          </cell>
        </row>
        <row r="21">
          <cell r="G21">
            <v>1325465</v>
          </cell>
          <cell r="H21">
            <v>1276900</v>
          </cell>
          <cell r="X21">
            <v>0</v>
          </cell>
          <cell r="Y21">
            <v>0</v>
          </cell>
          <cell r="AO21">
            <v>1325465</v>
          </cell>
          <cell r="AP21">
            <v>1276900</v>
          </cell>
        </row>
        <row r="22">
          <cell r="G22">
            <v>1096262</v>
          </cell>
          <cell r="H22">
            <v>84823</v>
          </cell>
          <cell r="X22">
            <v>0</v>
          </cell>
          <cell r="Y22">
            <v>0</v>
          </cell>
          <cell r="AO22">
            <v>1096262</v>
          </cell>
          <cell r="AP22">
            <v>84823</v>
          </cell>
        </row>
        <row r="23">
          <cell r="G23">
            <v>1019865</v>
          </cell>
          <cell r="H23">
            <v>16771</v>
          </cell>
          <cell r="X23">
            <v>0</v>
          </cell>
          <cell r="Y23">
            <v>0</v>
          </cell>
          <cell r="AO23">
            <v>1019865</v>
          </cell>
          <cell r="AP23">
            <v>16771</v>
          </cell>
        </row>
        <row r="24">
          <cell r="G24">
            <v>16070</v>
          </cell>
          <cell r="H24">
            <v>0</v>
          </cell>
          <cell r="X24">
            <v>0</v>
          </cell>
          <cell r="Y24">
            <v>0</v>
          </cell>
          <cell r="AO24">
            <v>16070</v>
          </cell>
          <cell r="AP24">
            <v>0</v>
          </cell>
        </row>
        <row r="25">
          <cell r="G25">
            <v>2244</v>
          </cell>
          <cell r="H25">
            <v>0</v>
          </cell>
          <cell r="X25">
            <v>0</v>
          </cell>
          <cell r="Y25">
            <v>0</v>
          </cell>
          <cell r="AO25">
            <v>2244</v>
          </cell>
          <cell r="AP25">
            <v>0</v>
          </cell>
        </row>
        <row r="26">
          <cell r="G26">
            <v>1001551</v>
          </cell>
          <cell r="H26">
            <v>16771</v>
          </cell>
          <cell r="X26">
            <v>0</v>
          </cell>
          <cell r="Y26">
            <v>0</v>
          </cell>
          <cell r="AO26">
            <v>1001551</v>
          </cell>
          <cell r="AP26">
            <v>16771</v>
          </cell>
        </row>
        <row r="27">
          <cell r="G27">
            <v>76397</v>
          </cell>
          <cell r="H27">
            <v>68052</v>
          </cell>
          <cell r="X27">
            <v>0</v>
          </cell>
          <cell r="Y27">
            <v>0</v>
          </cell>
          <cell r="AO27">
            <v>76397</v>
          </cell>
          <cell r="AP27">
            <v>68052</v>
          </cell>
        </row>
      </sheetData>
      <sheetData sheetId="8"/>
      <sheetData sheetId="9"/>
      <sheetData sheetId="10">
        <row r="4">
          <cell r="J4">
            <v>56454644</v>
          </cell>
          <cell r="K4">
            <v>58310063</v>
          </cell>
          <cell r="X4">
            <v>7914991</v>
          </cell>
          <cell r="Y4">
            <v>7688195</v>
          </cell>
          <cell r="AL4">
            <v>48539653</v>
          </cell>
          <cell r="AM4">
            <v>50621868</v>
          </cell>
        </row>
        <row r="5">
          <cell r="J5">
            <v>48799221</v>
          </cell>
          <cell r="K5">
            <v>50702787</v>
          </cell>
          <cell r="X5">
            <v>7887073</v>
          </cell>
          <cell r="Y5">
            <v>7648876</v>
          </cell>
          <cell r="AL5">
            <v>40912148</v>
          </cell>
          <cell r="AM5">
            <v>43053911</v>
          </cell>
        </row>
        <row r="6">
          <cell r="J6">
            <v>30965833</v>
          </cell>
          <cell r="K6">
            <v>31335073</v>
          </cell>
          <cell r="X6">
            <v>1551013</v>
          </cell>
          <cell r="Y6">
            <v>1730984</v>
          </cell>
          <cell r="AL6">
            <v>29414820</v>
          </cell>
          <cell r="AM6">
            <v>29604089</v>
          </cell>
        </row>
        <row r="7">
          <cell r="J7">
            <v>12226812</v>
          </cell>
          <cell r="K7">
            <v>11894865</v>
          </cell>
          <cell r="X7">
            <v>4553489</v>
          </cell>
          <cell r="Y7">
            <v>4447200</v>
          </cell>
          <cell r="AL7">
            <v>7673323</v>
          </cell>
          <cell r="AM7">
            <v>7447665</v>
          </cell>
        </row>
        <row r="8">
          <cell r="J8">
            <v>5606576</v>
          </cell>
          <cell r="K8">
            <v>7472849</v>
          </cell>
          <cell r="X8">
            <v>1782571</v>
          </cell>
          <cell r="Y8">
            <v>1470692</v>
          </cell>
          <cell r="AL8">
            <v>3824005</v>
          </cell>
          <cell r="AM8">
            <v>6002157</v>
          </cell>
        </row>
        <row r="9">
          <cell r="J9">
            <v>7655423</v>
          </cell>
          <cell r="K9">
            <v>7607276</v>
          </cell>
          <cell r="X9">
            <v>27918</v>
          </cell>
          <cell r="Y9">
            <v>39319</v>
          </cell>
          <cell r="AL9">
            <v>7627505</v>
          </cell>
          <cell r="AM9">
            <v>7567957</v>
          </cell>
        </row>
        <row r="10">
          <cell r="J10">
            <v>28163010</v>
          </cell>
          <cell r="K10">
            <v>29056081</v>
          </cell>
          <cell r="X10">
            <v>7869559</v>
          </cell>
          <cell r="Y10">
            <v>7659867</v>
          </cell>
          <cell r="AL10">
            <v>20293451</v>
          </cell>
          <cell r="AM10">
            <v>21396214</v>
          </cell>
        </row>
        <row r="11">
          <cell r="J11">
            <v>24541368</v>
          </cell>
          <cell r="K11">
            <v>25569470</v>
          </cell>
          <cell r="X11">
            <v>7841641</v>
          </cell>
          <cell r="Y11">
            <v>7620548</v>
          </cell>
          <cell r="AL11">
            <v>16699727</v>
          </cell>
          <cell r="AM11">
            <v>17948922</v>
          </cell>
        </row>
        <row r="12">
          <cell r="J12">
            <v>15442462</v>
          </cell>
          <cell r="K12">
            <v>16602810</v>
          </cell>
          <cell r="X12">
            <v>1551013</v>
          </cell>
          <cell r="Y12">
            <v>1730984</v>
          </cell>
          <cell r="AL12">
            <v>13891449</v>
          </cell>
          <cell r="AM12">
            <v>14871826</v>
          </cell>
        </row>
        <row r="13">
          <cell r="J13">
            <v>6557433</v>
          </cell>
          <cell r="K13">
            <v>6315348</v>
          </cell>
          <cell r="X13">
            <v>4508057</v>
          </cell>
          <cell r="Y13">
            <v>4418872</v>
          </cell>
          <cell r="AL13">
            <v>2049376</v>
          </cell>
          <cell r="AM13">
            <v>1896476</v>
          </cell>
        </row>
        <row r="14">
          <cell r="J14">
            <v>2541473</v>
          </cell>
          <cell r="K14">
            <v>2651312</v>
          </cell>
          <cell r="X14">
            <v>1782571</v>
          </cell>
          <cell r="Y14">
            <v>1470692</v>
          </cell>
          <cell r="AL14">
            <v>758902</v>
          </cell>
          <cell r="AM14">
            <v>1180620</v>
          </cell>
        </row>
        <row r="15">
          <cell r="J15">
            <v>3621642</v>
          </cell>
          <cell r="K15">
            <v>3486611</v>
          </cell>
          <cell r="X15">
            <v>27918</v>
          </cell>
          <cell r="Y15">
            <v>39319</v>
          </cell>
          <cell r="AL15">
            <v>3593724</v>
          </cell>
          <cell r="AM15">
            <v>3447292</v>
          </cell>
        </row>
        <row r="16">
          <cell r="J16">
            <v>25056303</v>
          </cell>
          <cell r="K16">
            <v>24878438</v>
          </cell>
          <cell r="X16">
            <v>45432</v>
          </cell>
          <cell r="Y16">
            <v>28328</v>
          </cell>
          <cell r="AL16">
            <v>25010871</v>
          </cell>
          <cell r="AM16">
            <v>24850110</v>
          </cell>
        </row>
        <row r="17">
          <cell r="J17">
            <v>21231175</v>
          </cell>
          <cell r="K17">
            <v>20972526</v>
          </cell>
          <cell r="X17">
            <v>45432</v>
          </cell>
          <cell r="Y17">
            <v>28328</v>
          </cell>
          <cell r="AL17">
            <v>21185743</v>
          </cell>
          <cell r="AM17">
            <v>20944198</v>
          </cell>
        </row>
        <row r="18">
          <cell r="J18">
            <v>15225034</v>
          </cell>
          <cell r="K18">
            <v>14601659</v>
          </cell>
          <cell r="X18">
            <v>0</v>
          </cell>
          <cell r="Y18">
            <v>0</v>
          </cell>
          <cell r="AL18">
            <v>15225034</v>
          </cell>
          <cell r="AM18">
            <v>14601659</v>
          </cell>
        </row>
        <row r="19">
          <cell r="J19">
            <v>5669379</v>
          </cell>
          <cell r="K19">
            <v>5577273</v>
          </cell>
          <cell r="X19">
            <v>45432</v>
          </cell>
          <cell r="Y19">
            <v>28328</v>
          </cell>
          <cell r="AL19">
            <v>5623947</v>
          </cell>
          <cell r="AM19">
            <v>5548945</v>
          </cell>
        </row>
        <row r="20">
          <cell r="J20">
            <v>336762</v>
          </cell>
          <cell r="K20">
            <v>793594</v>
          </cell>
          <cell r="X20">
            <v>0</v>
          </cell>
          <cell r="Y20">
            <v>0</v>
          </cell>
          <cell r="AL20">
            <v>336762</v>
          </cell>
          <cell r="AM20">
            <v>793594</v>
          </cell>
        </row>
        <row r="21">
          <cell r="J21">
            <v>3825128</v>
          </cell>
          <cell r="K21">
            <v>3905912</v>
          </cell>
          <cell r="X21">
            <v>0</v>
          </cell>
          <cell r="Y21">
            <v>0</v>
          </cell>
          <cell r="AL21">
            <v>3825128</v>
          </cell>
          <cell r="AM21">
            <v>3905912</v>
          </cell>
        </row>
        <row r="22">
          <cell r="J22">
            <v>3235331</v>
          </cell>
          <cell r="K22">
            <v>4375544</v>
          </cell>
          <cell r="X22">
            <v>0</v>
          </cell>
          <cell r="Y22">
            <v>0</v>
          </cell>
          <cell r="AL22">
            <v>3235331</v>
          </cell>
          <cell r="AM22">
            <v>4375544</v>
          </cell>
        </row>
        <row r="23">
          <cell r="J23">
            <v>3026678</v>
          </cell>
          <cell r="K23">
            <v>4160791</v>
          </cell>
          <cell r="X23">
            <v>0</v>
          </cell>
          <cell r="Y23">
            <v>0</v>
          </cell>
          <cell r="AL23">
            <v>3026678</v>
          </cell>
          <cell r="AM23">
            <v>4160791</v>
          </cell>
        </row>
        <row r="24">
          <cell r="J24">
            <v>298337</v>
          </cell>
          <cell r="K24">
            <v>130604</v>
          </cell>
          <cell r="X24">
            <v>0</v>
          </cell>
          <cell r="Y24">
            <v>0</v>
          </cell>
          <cell r="AL24">
            <v>298337</v>
          </cell>
          <cell r="AM24">
            <v>130604</v>
          </cell>
        </row>
        <row r="25">
          <cell r="J25">
            <v>0</v>
          </cell>
          <cell r="K25">
            <v>2244</v>
          </cell>
          <cell r="X25">
            <v>0</v>
          </cell>
          <cell r="Y25">
            <v>0</v>
          </cell>
          <cell r="AL25">
            <v>0</v>
          </cell>
          <cell r="AM25">
            <v>2244</v>
          </cell>
        </row>
        <row r="26">
          <cell r="J26">
            <v>2728341</v>
          </cell>
          <cell r="K26">
            <v>4027943</v>
          </cell>
          <cell r="X26">
            <v>0</v>
          </cell>
          <cell r="Y26">
            <v>0</v>
          </cell>
          <cell r="AL26">
            <v>2728341</v>
          </cell>
          <cell r="AM26">
            <v>4027943</v>
          </cell>
        </row>
        <row r="27">
          <cell r="J27">
            <v>208653</v>
          </cell>
          <cell r="K27">
            <v>214753</v>
          </cell>
          <cell r="X27">
            <v>0</v>
          </cell>
          <cell r="Y27">
            <v>0</v>
          </cell>
          <cell r="AL27">
            <v>208653</v>
          </cell>
          <cell r="AM27">
            <v>214753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90" zoomScaleNormal="90" workbookViewId="0">
      <pane ySplit="3" topLeftCell="A4" activePane="bottomLeft" state="frozen"/>
      <selection sqref="A1:P63"/>
      <selection pane="bottomLeft" activeCell="A3" sqref="A3:C3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33203125" style="1" bestFit="1" customWidth="1"/>
    <col min="7" max="8" width="7.44140625" style="1" customWidth="1"/>
    <col min="9" max="10" width="9.33203125" style="1" bestFit="1" customWidth="1"/>
    <col min="11" max="11" width="9.33203125" style="1" customWidth="1"/>
    <col min="12" max="13" width="7.44140625" style="1" customWidth="1"/>
    <col min="14" max="14" width="2.33203125" style="1" customWidth="1"/>
    <col min="15" max="16384" width="8.88671875" style="1"/>
  </cols>
  <sheetData>
    <row r="1" spans="1:13" ht="31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thickBot="1">
      <c r="D2" s="2"/>
      <c r="E2" s="2"/>
      <c r="F2" s="2"/>
      <c r="G2" s="3"/>
      <c r="H2" s="3"/>
      <c r="J2" s="2"/>
      <c r="K2" s="2"/>
      <c r="L2" s="3"/>
      <c r="M2" s="4" t="s">
        <v>1</v>
      </c>
    </row>
    <row r="3" spans="1:13" ht="26.25" customHeight="1" thickBot="1">
      <c r="A3" s="72" t="s">
        <v>2</v>
      </c>
      <c r="B3" s="73"/>
      <c r="C3" s="74"/>
      <c r="D3" s="5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8" t="s">
        <v>12</v>
      </c>
    </row>
    <row r="4" spans="1:13" ht="18" customHeight="1">
      <c r="A4" s="62" t="s">
        <v>13</v>
      </c>
      <c r="B4" s="65" t="s">
        <v>14</v>
      </c>
      <c r="C4" s="66"/>
      <c r="D4" s="9">
        <f>'[1]2011년'!H4</f>
        <v>187037</v>
      </c>
      <c r="E4" s="10">
        <f>'[1]2012년'!G4</f>
        <v>183102</v>
      </c>
      <c r="F4" s="11">
        <f>'[1]2012년'!H4</f>
        <v>174520</v>
      </c>
      <c r="G4" s="12">
        <f t="shared" ref="G4:G15" si="0">F4/D4*100-100</f>
        <v>-6.6922587509423295</v>
      </c>
      <c r="H4" s="12">
        <f t="shared" ref="H4:H15" si="1">F4/E4*100-100</f>
        <v>-4.6870050572904773</v>
      </c>
      <c r="I4" s="10">
        <f>'[1]2011년'!D4</f>
        <v>2085222</v>
      </c>
      <c r="J4" s="13">
        <f>D4+'[1]3월'!J4</f>
        <v>731832</v>
      </c>
      <c r="K4" s="13">
        <f>F4+'[1]3월'!K4</f>
        <v>700551</v>
      </c>
      <c r="L4" s="12">
        <f t="shared" ref="L4:L20" si="2">K4/J4*100-100</f>
        <v>-4.2743416521824713</v>
      </c>
      <c r="M4" s="14">
        <f t="shared" ref="M4:M39" si="3">K4/K$4*100</f>
        <v>100</v>
      </c>
    </row>
    <row r="5" spans="1:13" ht="18" customHeight="1">
      <c r="A5" s="63"/>
      <c r="B5" s="67" t="s">
        <v>15</v>
      </c>
      <c r="C5" s="68"/>
      <c r="D5" s="15">
        <f>'[1]2011년'!H5</f>
        <v>184441</v>
      </c>
      <c r="E5" s="16">
        <f>'[1]2012년'!G5</f>
        <v>180811</v>
      </c>
      <c r="F5" s="17">
        <f>'[1]2012년'!H5</f>
        <v>173798</v>
      </c>
      <c r="G5" s="18">
        <f t="shared" si="0"/>
        <v>-5.7704089654686328</v>
      </c>
      <c r="H5" s="18">
        <f t="shared" si="1"/>
        <v>-3.8786357024738578</v>
      </c>
      <c r="I5" s="16">
        <f>'[1]2011년'!D5</f>
        <v>2053766</v>
      </c>
      <c r="J5" s="19">
        <f>D5+'[1]3월'!J5</f>
        <v>721695</v>
      </c>
      <c r="K5" s="19">
        <f>F5+'[1]3월'!K5</f>
        <v>691584</v>
      </c>
      <c r="L5" s="18">
        <f t="shared" si="2"/>
        <v>-4.1722611352441135</v>
      </c>
      <c r="M5" s="20">
        <f t="shared" si="3"/>
        <v>98.720007536924498</v>
      </c>
    </row>
    <row r="6" spans="1:13" ht="18" customHeight="1">
      <c r="A6" s="63"/>
      <c r="B6" s="21"/>
      <c r="C6" s="22" t="s">
        <v>16</v>
      </c>
      <c r="D6" s="15">
        <f>'[1]2011년'!H6</f>
        <v>70074</v>
      </c>
      <c r="E6" s="16">
        <f>'[1]2012년'!G6</f>
        <v>72673</v>
      </c>
      <c r="F6" s="17">
        <f>'[1]2012년'!H6</f>
        <v>68492</v>
      </c>
      <c r="G6" s="18">
        <f t="shared" si="0"/>
        <v>-2.2576133801409952</v>
      </c>
      <c r="H6" s="18">
        <f t="shared" si="1"/>
        <v>-5.753168301845264</v>
      </c>
      <c r="I6" s="16">
        <f>'[1]2011년'!D6</f>
        <v>855965</v>
      </c>
      <c r="J6" s="19">
        <f>D6+'[1]3월'!J6</f>
        <v>293552</v>
      </c>
      <c r="K6" s="19">
        <f>F6+'[1]3월'!K6</f>
        <v>289379</v>
      </c>
      <c r="L6" s="18">
        <f t="shared" si="2"/>
        <v>-1.4215539325230253</v>
      </c>
      <c r="M6" s="20">
        <f t="shared" si="3"/>
        <v>41.307342363368264</v>
      </c>
    </row>
    <row r="7" spans="1:13" ht="18" customHeight="1">
      <c r="A7" s="63"/>
      <c r="B7" s="21"/>
      <c r="C7" s="22" t="s">
        <v>17</v>
      </c>
      <c r="D7" s="15">
        <f>'[1]2011년'!H7</f>
        <v>75921</v>
      </c>
      <c r="E7" s="16">
        <f>'[1]2012년'!G7</f>
        <v>80519</v>
      </c>
      <c r="F7" s="17">
        <f>'[1]2012년'!H7</f>
        <v>76541</v>
      </c>
      <c r="G7" s="18">
        <f t="shared" si="0"/>
        <v>0.8166383477562249</v>
      </c>
      <c r="H7" s="18">
        <f t="shared" si="1"/>
        <v>-4.9404488381624247</v>
      </c>
      <c r="I7" s="16">
        <f>'[1]2011년'!D7</f>
        <v>869599</v>
      </c>
      <c r="J7" s="19">
        <f>D7+'[1]3월'!J7</f>
        <v>299285</v>
      </c>
      <c r="K7" s="19">
        <f>F7+'[1]3월'!K7</f>
        <v>299238</v>
      </c>
      <c r="L7" s="18">
        <f t="shared" si="2"/>
        <v>-1.5704094759172449E-2</v>
      </c>
      <c r="M7" s="20">
        <f t="shared" si="3"/>
        <v>42.714663172274399</v>
      </c>
    </row>
    <row r="8" spans="1:13" ht="18" customHeight="1">
      <c r="A8" s="63"/>
      <c r="B8" s="21"/>
      <c r="C8" s="22" t="s">
        <v>18</v>
      </c>
      <c r="D8" s="15">
        <f>'[1]2011년'!H8</f>
        <v>38446</v>
      </c>
      <c r="E8" s="16">
        <f>'[1]2012년'!G8</f>
        <v>27619</v>
      </c>
      <c r="F8" s="17">
        <f>'[1]2012년'!H8</f>
        <v>28765</v>
      </c>
      <c r="G8" s="18">
        <f t="shared" si="0"/>
        <v>-25.180773032305055</v>
      </c>
      <c r="H8" s="18">
        <f t="shared" si="1"/>
        <v>4.1493174988232795</v>
      </c>
      <c r="I8" s="16">
        <f>'[1]2011년'!D8</f>
        <v>328202</v>
      </c>
      <c r="J8" s="19">
        <f>D8+'[1]3월'!J8</f>
        <v>128858</v>
      </c>
      <c r="K8" s="19">
        <f>F8+'[1]3월'!K8</f>
        <v>102967</v>
      </c>
      <c r="L8" s="18">
        <f t="shared" si="2"/>
        <v>-20.092660137515722</v>
      </c>
      <c r="M8" s="20">
        <f t="shared" si="3"/>
        <v>14.698002001281848</v>
      </c>
    </row>
    <row r="9" spans="1:13" ht="18" customHeight="1" thickBot="1">
      <c r="A9" s="64"/>
      <c r="B9" s="69" t="s">
        <v>19</v>
      </c>
      <c r="C9" s="70"/>
      <c r="D9" s="23">
        <f>'[1]2011년'!H9</f>
        <v>2596</v>
      </c>
      <c r="E9" s="24">
        <f>'[1]2012년'!G9</f>
        <v>2291</v>
      </c>
      <c r="F9" s="25">
        <f>'[1]2012년'!H9</f>
        <v>722</v>
      </c>
      <c r="G9" s="26">
        <f t="shared" si="0"/>
        <v>-72.187981510015405</v>
      </c>
      <c r="H9" s="26">
        <f t="shared" si="1"/>
        <v>-68.485377564382361</v>
      </c>
      <c r="I9" s="24">
        <f>'[1]2011년'!D9</f>
        <v>31456</v>
      </c>
      <c r="J9" s="27">
        <f>D9+'[1]3월'!J9</f>
        <v>10137</v>
      </c>
      <c r="K9" s="27">
        <f>F9+'[1]3월'!K9</f>
        <v>8967</v>
      </c>
      <c r="L9" s="26">
        <f t="shared" si="2"/>
        <v>-11.541876294761764</v>
      </c>
      <c r="M9" s="28">
        <f t="shared" si="3"/>
        <v>1.2799924630754935</v>
      </c>
    </row>
    <row r="10" spans="1:13" ht="18" customHeight="1">
      <c r="A10" s="62" t="s">
        <v>20</v>
      </c>
      <c r="B10" s="65" t="s">
        <v>14</v>
      </c>
      <c r="C10" s="66"/>
      <c r="D10" s="9">
        <f>'[1]2011년'!H10</f>
        <v>46516</v>
      </c>
      <c r="E10" s="10">
        <f>'[1]2012년'!G10</f>
        <v>55677</v>
      </c>
      <c r="F10" s="11">
        <f>'[1]2012년'!H10</f>
        <v>51181</v>
      </c>
      <c r="G10" s="12">
        <f t="shared" si="0"/>
        <v>10.02880729211455</v>
      </c>
      <c r="H10" s="12">
        <f t="shared" si="1"/>
        <v>-8.0751477270686394</v>
      </c>
      <c r="I10" s="10">
        <f>'[1]2011년'!D10</f>
        <v>579064</v>
      </c>
      <c r="J10" s="13">
        <f>D10+'[1]3월'!J10</f>
        <v>187143</v>
      </c>
      <c r="K10" s="13">
        <f>F10+'[1]3월'!K10</f>
        <v>206787</v>
      </c>
      <c r="L10" s="12">
        <f t="shared" si="2"/>
        <v>10.496785880316125</v>
      </c>
      <c r="M10" s="14">
        <f t="shared" si="3"/>
        <v>29.517765301883802</v>
      </c>
    </row>
    <row r="11" spans="1:13" ht="18" customHeight="1">
      <c r="A11" s="63"/>
      <c r="B11" s="67" t="s">
        <v>15</v>
      </c>
      <c r="C11" s="68"/>
      <c r="D11" s="15">
        <f>'[1]2011년'!H11</f>
        <v>43920</v>
      </c>
      <c r="E11" s="16">
        <f>'[1]2012년'!G11</f>
        <v>53386</v>
      </c>
      <c r="F11" s="17">
        <f>'[1]2012년'!H11</f>
        <v>50459</v>
      </c>
      <c r="G11" s="18">
        <f t="shared" si="0"/>
        <v>14.888433515482703</v>
      </c>
      <c r="H11" s="18">
        <f t="shared" si="1"/>
        <v>-5.4827108230622343</v>
      </c>
      <c r="I11" s="16">
        <f>'[1]2011년'!D11</f>
        <v>545609</v>
      </c>
      <c r="J11" s="19">
        <f>D11+'[1]3월'!J11</f>
        <v>177006</v>
      </c>
      <c r="K11" s="19">
        <f>F11+'[1]3월'!K11</f>
        <v>197820</v>
      </c>
      <c r="L11" s="18">
        <f t="shared" si="2"/>
        <v>11.758923426324543</v>
      </c>
      <c r="M11" s="20">
        <f t="shared" si="3"/>
        <v>28.237772838808311</v>
      </c>
    </row>
    <row r="12" spans="1:13" ht="18" customHeight="1">
      <c r="A12" s="63"/>
      <c r="B12" s="21"/>
      <c r="C12" s="22" t="s">
        <v>16</v>
      </c>
      <c r="D12" s="15">
        <f>'[1]2011년'!H12</f>
        <v>21392</v>
      </c>
      <c r="E12" s="16">
        <f>'[1]2012년'!G12</f>
        <v>19233</v>
      </c>
      <c r="F12" s="17">
        <f>'[1]2012년'!H12</f>
        <v>19475</v>
      </c>
      <c r="G12" s="18">
        <f t="shared" si="0"/>
        <v>-8.9612939416604291</v>
      </c>
      <c r="H12" s="18">
        <f t="shared" si="1"/>
        <v>1.258254042531064</v>
      </c>
      <c r="I12" s="16">
        <f>'[1]2011년'!D12</f>
        <v>248126</v>
      </c>
      <c r="J12" s="19">
        <f>D12+'[1]3월'!J12</f>
        <v>84608</v>
      </c>
      <c r="K12" s="19">
        <f>F12+'[1]3월'!K12</f>
        <v>79542</v>
      </c>
      <c r="L12" s="18">
        <f t="shared" si="2"/>
        <v>-5.9876134644478043</v>
      </c>
      <c r="M12" s="20">
        <f t="shared" si="3"/>
        <v>11.354205475404362</v>
      </c>
    </row>
    <row r="13" spans="1:13" ht="18" customHeight="1">
      <c r="A13" s="63"/>
      <c r="B13" s="21"/>
      <c r="C13" s="22" t="s">
        <v>17</v>
      </c>
      <c r="D13" s="15">
        <f>'[1]2011년'!H13</f>
        <v>20233</v>
      </c>
      <c r="E13" s="16">
        <f>'[1]2012년'!G13</f>
        <v>20374</v>
      </c>
      <c r="F13" s="17">
        <f>'[1]2012년'!H13</f>
        <v>19426</v>
      </c>
      <c r="G13" s="18">
        <f t="shared" si="0"/>
        <v>-3.9885335837493159</v>
      </c>
      <c r="H13" s="18">
        <f t="shared" si="1"/>
        <v>-4.652989103759694</v>
      </c>
      <c r="I13" s="16">
        <f>'[1]2011년'!D13</f>
        <v>236944</v>
      </c>
      <c r="J13" s="19">
        <f>D13+'[1]3월'!J13</f>
        <v>80431</v>
      </c>
      <c r="K13" s="19">
        <f>F13+'[1]3월'!K13</f>
        <v>75310</v>
      </c>
      <c r="L13" s="18">
        <f t="shared" si="2"/>
        <v>-6.3669480672874954</v>
      </c>
      <c r="M13" s="20">
        <f t="shared" si="3"/>
        <v>10.750109556620432</v>
      </c>
    </row>
    <row r="14" spans="1:13" ht="18" customHeight="1">
      <c r="A14" s="63"/>
      <c r="B14" s="21"/>
      <c r="C14" s="22" t="s">
        <v>18</v>
      </c>
      <c r="D14" s="15">
        <f>'[1]2011년'!H14</f>
        <v>2295</v>
      </c>
      <c r="E14" s="16">
        <f>'[1]2012년'!G14</f>
        <v>13779</v>
      </c>
      <c r="F14" s="17">
        <f>'[1]2012년'!H14</f>
        <v>11558</v>
      </c>
      <c r="G14" s="18">
        <f t="shared" si="0"/>
        <v>403.61655773420478</v>
      </c>
      <c r="H14" s="18">
        <f t="shared" si="1"/>
        <v>-16.118731402859424</v>
      </c>
      <c r="I14" s="16">
        <f>'[1]2011년'!D14</f>
        <v>60539</v>
      </c>
      <c r="J14" s="19">
        <f>D14+'[1]3월'!J14</f>
        <v>11967</v>
      </c>
      <c r="K14" s="19">
        <f>F14+'[1]3월'!K14</f>
        <v>42968</v>
      </c>
      <c r="L14" s="18">
        <f t="shared" si="2"/>
        <v>259.05406534636921</v>
      </c>
      <c r="M14" s="20">
        <f t="shared" si="3"/>
        <v>6.1334578067835173</v>
      </c>
    </row>
    <row r="15" spans="1:13" ht="18" customHeight="1" thickBot="1">
      <c r="A15" s="64"/>
      <c r="B15" s="69" t="s">
        <v>19</v>
      </c>
      <c r="C15" s="70"/>
      <c r="D15" s="23">
        <f>'[1]2011년'!H15</f>
        <v>2596</v>
      </c>
      <c r="E15" s="24">
        <f>'[1]2012년'!G15</f>
        <v>2291</v>
      </c>
      <c r="F15" s="25">
        <f>'[1]2012년'!H15</f>
        <v>722</v>
      </c>
      <c r="G15" s="26">
        <f t="shared" si="0"/>
        <v>-72.187981510015405</v>
      </c>
      <c r="H15" s="26">
        <f t="shared" si="1"/>
        <v>-68.485377564382361</v>
      </c>
      <c r="I15" s="24">
        <f>'[1]2011년'!D15</f>
        <v>31456</v>
      </c>
      <c r="J15" s="27">
        <f>D15+'[1]3월'!J15</f>
        <v>10137</v>
      </c>
      <c r="K15" s="27">
        <f>F15+'[1]3월'!K15</f>
        <v>8967</v>
      </c>
      <c r="L15" s="26">
        <f t="shared" si="2"/>
        <v>-11.541876294761764</v>
      </c>
      <c r="M15" s="28">
        <f t="shared" si="3"/>
        <v>1.2799924630754935</v>
      </c>
    </row>
    <row r="16" spans="1:13" ht="18" customHeight="1">
      <c r="A16" s="62" t="s">
        <v>21</v>
      </c>
      <c r="B16" s="65" t="s">
        <v>14</v>
      </c>
      <c r="C16" s="66"/>
      <c r="D16" s="9">
        <f>'[1]2011년'!H16</f>
        <v>0</v>
      </c>
      <c r="E16" s="10">
        <f>'[1]2012년'!G16</f>
        <v>0</v>
      </c>
      <c r="F16" s="11">
        <f>'[1]2012년'!H16</f>
        <v>0</v>
      </c>
      <c r="G16" s="12"/>
      <c r="H16" s="12"/>
      <c r="I16" s="10">
        <f>'[1]2011년'!D16</f>
        <v>17736</v>
      </c>
      <c r="J16" s="13">
        <f>D16+'[1]3월'!J16</f>
        <v>17736</v>
      </c>
      <c r="K16" s="13">
        <f>F16+'[1]3월'!K16</f>
        <v>0</v>
      </c>
      <c r="L16" s="12">
        <f t="shared" si="2"/>
        <v>-100</v>
      </c>
      <c r="M16" s="14">
        <f t="shared" si="3"/>
        <v>0</v>
      </c>
    </row>
    <row r="17" spans="1:13" ht="18" customHeight="1">
      <c r="A17" s="63"/>
      <c r="B17" s="67" t="s">
        <v>15</v>
      </c>
      <c r="C17" s="68"/>
      <c r="D17" s="15">
        <f>'[1]2011년'!H17</f>
        <v>0</v>
      </c>
      <c r="E17" s="16">
        <f>'[1]2012년'!G17</f>
        <v>0</v>
      </c>
      <c r="F17" s="17">
        <f>'[1]2012년'!H17</f>
        <v>0</v>
      </c>
      <c r="G17" s="18"/>
      <c r="H17" s="18"/>
      <c r="I17" s="16">
        <f>'[1]2011년'!D17</f>
        <v>17497</v>
      </c>
      <c r="J17" s="19">
        <f>D17+'[1]3월'!J17</f>
        <v>17736</v>
      </c>
      <c r="K17" s="19">
        <f>F17+'[1]3월'!K17</f>
        <v>0</v>
      </c>
      <c r="L17" s="18">
        <f t="shared" si="2"/>
        <v>-100</v>
      </c>
      <c r="M17" s="20">
        <f t="shared" si="3"/>
        <v>0</v>
      </c>
    </row>
    <row r="18" spans="1:13" ht="18" customHeight="1">
      <c r="A18" s="63"/>
      <c r="B18" s="21"/>
      <c r="C18" s="22" t="s">
        <v>16</v>
      </c>
      <c r="D18" s="15">
        <f>'[1]2011년'!H18</f>
        <v>0</v>
      </c>
      <c r="E18" s="16">
        <f>'[1]2012년'!G18</f>
        <v>0</v>
      </c>
      <c r="F18" s="17">
        <f>'[1]2012년'!H18</f>
        <v>0</v>
      </c>
      <c r="G18" s="18"/>
      <c r="H18" s="18"/>
      <c r="I18" s="16">
        <f>'[1]2011년'!D18</f>
        <v>7799</v>
      </c>
      <c r="J18" s="19">
        <f>D18+'[1]3월'!J18</f>
        <v>7881</v>
      </c>
      <c r="K18" s="19">
        <f>F18+'[1]3월'!K18</f>
        <v>0</v>
      </c>
      <c r="L18" s="18">
        <f t="shared" si="2"/>
        <v>-100</v>
      </c>
      <c r="M18" s="20">
        <f t="shared" si="3"/>
        <v>0</v>
      </c>
    </row>
    <row r="19" spans="1:13" ht="18" customHeight="1">
      <c r="A19" s="63"/>
      <c r="B19" s="21"/>
      <c r="C19" s="22" t="s">
        <v>17</v>
      </c>
      <c r="D19" s="15">
        <f>'[1]2011년'!H19</f>
        <v>0</v>
      </c>
      <c r="E19" s="16">
        <f>'[1]2012년'!G19</f>
        <v>0</v>
      </c>
      <c r="F19" s="17">
        <f>'[1]2012년'!H19</f>
        <v>0</v>
      </c>
      <c r="G19" s="18"/>
      <c r="H19" s="18"/>
      <c r="I19" s="16">
        <f>'[1]2011년'!D19</f>
        <v>8624</v>
      </c>
      <c r="J19" s="19">
        <f>D19+'[1]3월'!J19</f>
        <v>8896</v>
      </c>
      <c r="K19" s="19">
        <f>F19+'[1]3월'!K19</f>
        <v>0</v>
      </c>
      <c r="L19" s="18">
        <f t="shared" si="2"/>
        <v>-100</v>
      </c>
      <c r="M19" s="20">
        <f t="shared" si="3"/>
        <v>0</v>
      </c>
    </row>
    <row r="20" spans="1:13" ht="18" customHeight="1">
      <c r="A20" s="63"/>
      <c r="B20" s="21"/>
      <c r="C20" s="22" t="s">
        <v>18</v>
      </c>
      <c r="D20" s="15">
        <f>'[1]2011년'!H20</f>
        <v>0</v>
      </c>
      <c r="E20" s="16">
        <f>'[1]2012년'!G20</f>
        <v>0</v>
      </c>
      <c r="F20" s="17">
        <f>'[1]2012년'!H20</f>
        <v>0</v>
      </c>
      <c r="G20" s="18"/>
      <c r="H20" s="18"/>
      <c r="I20" s="16">
        <f>'[1]2011년'!D20</f>
        <v>1074</v>
      </c>
      <c r="J20" s="19">
        <f>D20+'[1]3월'!J20</f>
        <v>959</v>
      </c>
      <c r="K20" s="19">
        <f>F20+'[1]3월'!K20</f>
        <v>0</v>
      </c>
      <c r="L20" s="18">
        <f t="shared" si="2"/>
        <v>-100</v>
      </c>
      <c r="M20" s="20">
        <f t="shared" si="3"/>
        <v>0</v>
      </c>
    </row>
    <row r="21" spans="1:13" ht="18" customHeight="1" thickBot="1">
      <c r="A21" s="64"/>
      <c r="B21" s="69" t="s">
        <v>19</v>
      </c>
      <c r="C21" s="70"/>
      <c r="D21" s="23">
        <f>'[1]2011년'!H21</f>
        <v>0</v>
      </c>
      <c r="E21" s="24">
        <f>'[1]2012년'!G21</f>
        <v>0</v>
      </c>
      <c r="F21" s="25">
        <f>'[1]2012년'!H21</f>
        <v>0</v>
      </c>
      <c r="G21" s="26"/>
      <c r="H21" s="26"/>
      <c r="I21" s="24">
        <f>'[1]2011년'!D21</f>
        <v>0</v>
      </c>
      <c r="J21" s="27">
        <f>D21+'[1]3월'!J21</f>
        <v>0</v>
      </c>
      <c r="K21" s="27">
        <f>F21+'[1]3월'!K21</f>
        <v>0</v>
      </c>
      <c r="L21" s="26"/>
      <c r="M21" s="28">
        <f t="shared" si="3"/>
        <v>0</v>
      </c>
    </row>
    <row r="22" spans="1:13" ht="18" customHeight="1">
      <c r="A22" s="62" t="s">
        <v>22</v>
      </c>
      <c r="B22" s="65" t="s">
        <v>14</v>
      </c>
      <c r="C22" s="66"/>
      <c r="D22" s="9">
        <f>'[1]2011년'!H22</f>
        <v>63675</v>
      </c>
      <c r="E22" s="10">
        <f>'[1]2012년'!G22</f>
        <v>52608</v>
      </c>
      <c r="F22" s="11">
        <f>'[1]2012년'!H22</f>
        <v>51311</v>
      </c>
      <c r="G22" s="12">
        <f>F22/D22*100-100</f>
        <v>-19.417353749509232</v>
      </c>
      <c r="H22" s="12">
        <f>F22/E22*100-100</f>
        <v>-2.465404501216554</v>
      </c>
      <c r="I22" s="10">
        <f>'[1]2011년'!D22</f>
        <v>716460</v>
      </c>
      <c r="J22" s="13">
        <f>D22+'[1]3월'!J22</f>
        <v>248471</v>
      </c>
      <c r="K22" s="13">
        <f>F22+'[1]3월'!K22</f>
        <v>218178</v>
      </c>
      <c r="L22" s="12">
        <f>K22/J22*100-100</f>
        <v>-12.191764833723056</v>
      </c>
      <c r="M22" s="14">
        <f t="shared" si="3"/>
        <v>31.143771117306233</v>
      </c>
    </row>
    <row r="23" spans="1:13" ht="18" customHeight="1">
      <c r="A23" s="63"/>
      <c r="B23" s="67" t="s">
        <v>15</v>
      </c>
      <c r="C23" s="68"/>
      <c r="D23" s="15">
        <f>'[1]2011년'!H23</f>
        <v>63675</v>
      </c>
      <c r="E23" s="16">
        <f>'[1]2012년'!G23</f>
        <v>52608</v>
      </c>
      <c r="F23" s="17">
        <f>'[1]2012년'!H23</f>
        <v>51311</v>
      </c>
      <c r="G23" s="18">
        <f>F23/D23*100-100</f>
        <v>-19.417353749509232</v>
      </c>
      <c r="H23" s="18">
        <f>F23/E23*100-100</f>
        <v>-2.465404501216554</v>
      </c>
      <c r="I23" s="16">
        <f>'[1]2011년'!D23</f>
        <v>718155</v>
      </c>
      <c r="J23" s="19">
        <f>D23+'[1]3월'!J23</f>
        <v>248471</v>
      </c>
      <c r="K23" s="19">
        <f>F23+'[1]3월'!K23</f>
        <v>218178</v>
      </c>
      <c r="L23" s="18">
        <f>K23/J23*100-100</f>
        <v>-12.191764833723056</v>
      </c>
      <c r="M23" s="20">
        <f t="shared" si="3"/>
        <v>31.143771117306233</v>
      </c>
    </row>
    <row r="24" spans="1:13" ht="18" customHeight="1">
      <c r="A24" s="63"/>
      <c r="B24" s="21"/>
      <c r="C24" s="22" t="s">
        <v>16</v>
      </c>
      <c r="D24" s="15">
        <f>'[1]2011년'!H24</f>
        <v>29786</v>
      </c>
      <c r="E24" s="16">
        <f>'[1]2012년'!G24</f>
        <v>23190</v>
      </c>
      <c r="F24" s="17">
        <f>'[1]2012년'!H24</f>
        <v>23983</v>
      </c>
      <c r="G24" s="18">
        <f>F24/D24*100-100</f>
        <v>-19.482307124152285</v>
      </c>
      <c r="H24" s="18">
        <f>F24/E24*100-100</f>
        <v>3.4195774040534701</v>
      </c>
      <c r="I24" s="16">
        <f>'[1]2011년'!D24</f>
        <v>339796</v>
      </c>
      <c r="J24" s="19">
        <f>D24+'[1]3월'!J24</f>
        <v>117463</v>
      </c>
      <c r="K24" s="19">
        <f>F24+'[1]3월'!K24</f>
        <v>102342</v>
      </c>
      <c r="L24" s="18">
        <f>K24/J24*100-100</f>
        <v>-12.872989792530404</v>
      </c>
      <c r="M24" s="20">
        <f t="shared" si="3"/>
        <v>14.608786512331006</v>
      </c>
    </row>
    <row r="25" spans="1:13" ht="18" customHeight="1">
      <c r="A25" s="63"/>
      <c r="B25" s="21"/>
      <c r="C25" s="22" t="s">
        <v>17</v>
      </c>
      <c r="D25" s="15">
        <f>'[1]2011년'!H25</f>
        <v>28037</v>
      </c>
      <c r="E25" s="16">
        <f>'[1]2012년'!G25</f>
        <v>25880</v>
      </c>
      <c r="F25" s="17">
        <f>'[1]2012년'!H25</f>
        <v>24374</v>
      </c>
      <c r="G25" s="18">
        <f>F25/D25*100-100</f>
        <v>-13.064878553340236</v>
      </c>
      <c r="H25" s="18">
        <f>F25/E25*100-100</f>
        <v>-5.8191653786707889</v>
      </c>
      <c r="I25" s="16">
        <f>'[1]2011년'!D25</f>
        <v>321858</v>
      </c>
      <c r="J25" s="19">
        <f>D25+'[1]3월'!J25</f>
        <v>102600</v>
      </c>
      <c r="K25" s="19">
        <f>F25+'[1]3월'!K25</f>
        <v>103740</v>
      </c>
      <c r="L25" s="18">
        <f>K25/J25*100-100</f>
        <v>1.1111111111111143</v>
      </c>
      <c r="M25" s="20">
        <f t="shared" si="3"/>
        <v>14.808343718016248</v>
      </c>
    </row>
    <row r="26" spans="1:13" ht="18" customHeight="1">
      <c r="A26" s="63"/>
      <c r="B26" s="21"/>
      <c r="C26" s="22" t="s">
        <v>18</v>
      </c>
      <c r="D26" s="15">
        <f>'[1]2011년'!H26</f>
        <v>5852</v>
      </c>
      <c r="E26" s="16">
        <f>'[1]2012년'!G26</f>
        <v>3538</v>
      </c>
      <c r="F26" s="17">
        <f>'[1]2012년'!H26</f>
        <v>2954</v>
      </c>
      <c r="G26" s="18">
        <f>F26/D26*100-100</f>
        <v>-49.52153110047847</v>
      </c>
      <c r="H26" s="18">
        <f>F26/E26*100-100</f>
        <v>-16.506500847936692</v>
      </c>
      <c r="I26" s="16">
        <f>'[1]2011년'!D26</f>
        <v>56501</v>
      </c>
      <c r="J26" s="19">
        <f>D26+'[1]3월'!J26</f>
        <v>28408</v>
      </c>
      <c r="K26" s="19">
        <f>F26+'[1]3월'!K26</f>
        <v>12096</v>
      </c>
      <c r="L26" s="18">
        <f>K26/J26*100-100</f>
        <v>-57.42044494508589</v>
      </c>
      <c r="M26" s="20">
        <f t="shared" si="3"/>
        <v>1.7266408869589793</v>
      </c>
    </row>
    <row r="27" spans="1:13" ht="18" customHeight="1" thickBot="1">
      <c r="A27" s="64"/>
      <c r="B27" s="69" t="s">
        <v>19</v>
      </c>
      <c r="C27" s="70"/>
      <c r="D27" s="23">
        <f>'[1]2011년'!H27</f>
        <v>0</v>
      </c>
      <c r="E27" s="24">
        <f>'[1]2012년'!G27</f>
        <v>0</v>
      </c>
      <c r="F27" s="25">
        <f>'[1]2012년'!H27</f>
        <v>0</v>
      </c>
      <c r="G27" s="26"/>
      <c r="H27" s="26"/>
      <c r="I27" s="24">
        <f>'[1]2011년'!D27</f>
        <v>0</v>
      </c>
      <c r="J27" s="27">
        <f>D27+'[1]3월'!J27</f>
        <v>0</v>
      </c>
      <c r="K27" s="27">
        <f>F27+'[1]3월'!K27</f>
        <v>0</v>
      </c>
      <c r="L27" s="26"/>
      <c r="M27" s="28">
        <f t="shared" si="3"/>
        <v>0</v>
      </c>
    </row>
    <row r="28" spans="1:13" ht="18" customHeight="1">
      <c r="A28" s="62" t="s">
        <v>23</v>
      </c>
      <c r="B28" s="65" t="s">
        <v>14</v>
      </c>
      <c r="C28" s="66"/>
      <c r="D28" s="9">
        <f>'[1]2011년'!H28</f>
        <v>75732</v>
      </c>
      <c r="E28" s="10">
        <f>'[1]2012년'!G28</f>
        <v>73985</v>
      </c>
      <c r="F28" s="11">
        <f>'[1]2012년'!H28</f>
        <v>71401</v>
      </c>
      <c r="G28" s="12">
        <f>F28/D28*100-100</f>
        <v>-5.7188506839909223</v>
      </c>
      <c r="H28" s="12">
        <f>F28/E28*100-100</f>
        <v>-3.4925998513212164</v>
      </c>
      <c r="I28" s="10">
        <f>'[1]2011년'!D28</f>
        <v>760137</v>
      </c>
      <c r="J28" s="13">
        <f>D28+'[1]3월'!J28</f>
        <v>274046</v>
      </c>
      <c r="K28" s="13">
        <f>F28+'[1]3월'!K28</f>
        <v>272583</v>
      </c>
      <c r="L28" s="12">
        <f>K28/J28*100-100</f>
        <v>-0.53385198105428344</v>
      </c>
      <c r="M28" s="14">
        <f t="shared" si="3"/>
        <v>38.90980099949897</v>
      </c>
    </row>
    <row r="29" spans="1:13" ht="18" customHeight="1">
      <c r="A29" s="63"/>
      <c r="B29" s="67" t="s">
        <v>15</v>
      </c>
      <c r="C29" s="68"/>
      <c r="D29" s="15">
        <f>'[1]2011년'!H29</f>
        <v>75732</v>
      </c>
      <c r="E29" s="16">
        <f>'[1]2012년'!G29</f>
        <v>73985</v>
      </c>
      <c r="F29" s="17">
        <f>'[1]2012년'!H29</f>
        <v>71401</v>
      </c>
      <c r="G29" s="18">
        <f>F29/D29*100-100</f>
        <v>-5.7188506839909223</v>
      </c>
      <c r="H29" s="18">
        <f>F29/E29*100-100</f>
        <v>-3.4925998513212164</v>
      </c>
      <c r="I29" s="16">
        <f>'[1]2011년'!D29</f>
        <v>760675</v>
      </c>
      <c r="J29" s="19">
        <f>D29+'[1]3월'!J29</f>
        <v>274046</v>
      </c>
      <c r="K29" s="19">
        <f>F29+'[1]3월'!K29</f>
        <v>272583</v>
      </c>
      <c r="L29" s="18">
        <f>K29/J29*100-100</f>
        <v>-0.53385198105428344</v>
      </c>
      <c r="M29" s="20">
        <f t="shared" si="3"/>
        <v>38.90980099949897</v>
      </c>
    </row>
    <row r="30" spans="1:13" ht="18" customHeight="1">
      <c r="A30" s="63"/>
      <c r="B30" s="21"/>
      <c r="C30" s="22" t="s">
        <v>16</v>
      </c>
      <c r="D30" s="15">
        <f>'[1]2011년'!H30</f>
        <v>18386</v>
      </c>
      <c r="E30" s="16">
        <f>'[1]2012년'!G30</f>
        <v>30037</v>
      </c>
      <c r="F30" s="17">
        <f>'[1]2012년'!H30</f>
        <v>24770</v>
      </c>
      <c r="G30" s="18">
        <f>F30/D30*100-100</f>
        <v>34.722071141085621</v>
      </c>
      <c r="H30" s="18">
        <f>F30/E30*100-100</f>
        <v>-17.5350401171888</v>
      </c>
      <c r="I30" s="16">
        <f>'[1]2011년'!D30</f>
        <v>254844</v>
      </c>
      <c r="J30" s="19">
        <f>D30+'[1]3월'!J30</f>
        <v>81742</v>
      </c>
      <c r="K30" s="19">
        <f>F30+'[1]3월'!K30</f>
        <v>106170</v>
      </c>
      <c r="L30" s="18">
        <f>K30/J30*100-100</f>
        <v>29.88427002030781</v>
      </c>
      <c r="M30" s="20">
        <f t="shared" si="3"/>
        <v>15.155213539057113</v>
      </c>
    </row>
    <row r="31" spans="1:13" ht="18" customHeight="1">
      <c r="A31" s="63"/>
      <c r="B31" s="21"/>
      <c r="C31" s="22" t="s">
        <v>17</v>
      </c>
      <c r="D31" s="15">
        <f>'[1]2011년'!H31</f>
        <v>27047</v>
      </c>
      <c r="E31" s="16">
        <f>'[1]2012년'!G31</f>
        <v>33646</v>
      </c>
      <c r="F31" s="17">
        <f>'[1]2012년'!H31</f>
        <v>32378</v>
      </c>
      <c r="G31" s="18">
        <f>F31/D31*100-100</f>
        <v>19.710134210818197</v>
      </c>
      <c r="H31" s="18">
        <f>F31/E31*100-100</f>
        <v>-3.7686500624145509</v>
      </c>
      <c r="I31" s="16">
        <f>'[1]2011년'!D31</f>
        <v>295743</v>
      </c>
      <c r="J31" s="19">
        <f>D31+'[1]3월'!J31</f>
        <v>104780</v>
      </c>
      <c r="K31" s="19">
        <f>F31+'[1]3월'!K31</f>
        <v>118510</v>
      </c>
      <c r="L31" s="18">
        <f>K31/J31*100-100</f>
        <v>13.103645733918682</v>
      </c>
      <c r="M31" s="20">
        <f t="shared" si="3"/>
        <v>16.916684152902501</v>
      </c>
    </row>
    <row r="32" spans="1:13" ht="18" customHeight="1">
      <c r="A32" s="63"/>
      <c r="B32" s="21"/>
      <c r="C32" s="22" t="s">
        <v>18</v>
      </c>
      <c r="D32" s="15">
        <f>'[1]2011년'!H32</f>
        <v>30299</v>
      </c>
      <c r="E32" s="16">
        <f>'[1]2012년'!G32</f>
        <v>10302</v>
      </c>
      <c r="F32" s="17">
        <f>'[1]2012년'!H32</f>
        <v>14253</v>
      </c>
      <c r="G32" s="18">
        <f>F32/D32*100-100</f>
        <v>-52.958843526188979</v>
      </c>
      <c r="H32" s="18">
        <f>F32/E32*100-100</f>
        <v>38.351776354105994</v>
      </c>
      <c r="I32" s="16">
        <f>'[1]2011년'!D32</f>
        <v>210088</v>
      </c>
      <c r="J32" s="19">
        <f>D32+'[1]3월'!J32</f>
        <v>87524</v>
      </c>
      <c r="K32" s="19">
        <f>F32+'[1]3월'!K32</f>
        <v>47903</v>
      </c>
      <c r="L32" s="18">
        <f>K32/J32*100-100</f>
        <v>-45.268726292216989</v>
      </c>
      <c r="M32" s="20">
        <f t="shared" si="3"/>
        <v>6.837903307539352</v>
      </c>
    </row>
    <row r="33" spans="1:13" ht="18" customHeight="1" thickBot="1">
      <c r="A33" s="64"/>
      <c r="B33" s="69" t="s">
        <v>19</v>
      </c>
      <c r="C33" s="70"/>
      <c r="D33" s="23">
        <f>'[1]2011년'!H33</f>
        <v>0</v>
      </c>
      <c r="E33" s="24">
        <f>'[1]2012년'!G33</f>
        <v>0</v>
      </c>
      <c r="F33" s="25">
        <f>'[1]2012년'!H33</f>
        <v>0</v>
      </c>
      <c r="G33" s="26"/>
      <c r="H33" s="26"/>
      <c r="I33" s="24">
        <f>'[1]2011년'!D33</f>
        <v>0</v>
      </c>
      <c r="J33" s="27">
        <f>D33+'[1]3월'!J33</f>
        <v>0</v>
      </c>
      <c r="K33" s="27">
        <f>F33+'[1]3월'!K33</f>
        <v>0</v>
      </c>
      <c r="L33" s="26"/>
      <c r="M33" s="28">
        <f t="shared" si="3"/>
        <v>0</v>
      </c>
    </row>
    <row r="34" spans="1:13" ht="18" customHeight="1">
      <c r="A34" s="62" t="s">
        <v>24</v>
      </c>
      <c r="B34" s="65" t="s">
        <v>14</v>
      </c>
      <c r="C34" s="66"/>
      <c r="D34" s="9">
        <f>'[1]2011년'!H34</f>
        <v>1114</v>
      </c>
      <c r="E34" s="10">
        <f>'[1]2012년'!G34</f>
        <v>832</v>
      </c>
      <c r="F34" s="11">
        <f>'[1]2012년'!H34</f>
        <v>627</v>
      </c>
      <c r="G34" s="12">
        <f>F34/D34*100-100</f>
        <v>-43.716337522441648</v>
      </c>
      <c r="H34" s="12">
        <f>F34/E34*100-100</f>
        <v>-24.639423076923066</v>
      </c>
      <c r="I34" s="10">
        <f>'[1]2011년'!D34</f>
        <v>11830</v>
      </c>
      <c r="J34" s="13">
        <f>D34+'[1]3월'!J34</f>
        <v>4436</v>
      </c>
      <c r="K34" s="13">
        <f>F34+'[1]3월'!K34</f>
        <v>3003</v>
      </c>
      <c r="L34" s="12">
        <f>K34/J34*100-100</f>
        <v>-32.303877366997284</v>
      </c>
      <c r="M34" s="14">
        <f t="shared" si="3"/>
        <v>0.4286625813109966</v>
      </c>
    </row>
    <row r="35" spans="1:13" ht="18" customHeight="1">
      <c r="A35" s="63"/>
      <c r="B35" s="67" t="s">
        <v>15</v>
      </c>
      <c r="C35" s="68"/>
      <c r="D35" s="15">
        <f>'[1]2011년'!H35</f>
        <v>1114</v>
      </c>
      <c r="E35" s="16">
        <f>'[1]2012년'!G35</f>
        <v>832</v>
      </c>
      <c r="F35" s="17">
        <f>'[1]2012년'!H35</f>
        <v>627</v>
      </c>
      <c r="G35" s="18">
        <f>F35/D35*100-100</f>
        <v>-43.716337522441648</v>
      </c>
      <c r="H35" s="18">
        <f>F35/E35*100-100</f>
        <v>-24.639423076923066</v>
      </c>
      <c r="I35" s="16">
        <f>'[1]2011년'!D35</f>
        <v>11830</v>
      </c>
      <c r="J35" s="19">
        <f>D35+'[1]3월'!J35</f>
        <v>4436</v>
      </c>
      <c r="K35" s="19">
        <f>F35+'[1]3월'!K35</f>
        <v>3003</v>
      </c>
      <c r="L35" s="18">
        <f>K35/J35*100-100</f>
        <v>-32.303877366997284</v>
      </c>
      <c r="M35" s="20">
        <f t="shared" si="3"/>
        <v>0.4286625813109966</v>
      </c>
    </row>
    <row r="36" spans="1:13" ht="18" customHeight="1">
      <c r="A36" s="63"/>
      <c r="B36" s="21"/>
      <c r="C36" s="22" t="s">
        <v>16</v>
      </c>
      <c r="D36" s="15">
        <f>'[1]2011년'!H36</f>
        <v>510</v>
      </c>
      <c r="E36" s="16">
        <f>'[1]2012년'!G36</f>
        <v>213</v>
      </c>
      <c r="F36" s="17">
        <f>'[1]2012년'!H36</f>
        <v>264</v>
      </c>
      <c r="G36" s="18">
        <f>F36/D36*100-100</f>
        <v>-48.235294117647051</v>
      </c>
      <c r="H36" s="18">
        <f>F36/E36*100-100</f>
        <v>23.943661971830977</v>
      </c>
      <c r="I36" s="16">
        <f>'[1]2011년'!D36</f>
        <v>5400</v>
      </c>
      <c r="J36" s="19">
        <f>D36+'[1]3월'!J36</f>
        <v>1858</v>
      </c>
      <c r="K36" s="19">
        <f>F36+'[1]3월'!K36</f>
        <v>1325</v>
      </c>
      <c r="L36" s="18">
        <f>K36/J36*100-100</f>
        <v>-28.68675995694295</v>
      </c>
      <c r="M36" s="20">
        <f t="shared" si="3"/>
        <v>0.18913683657578106</v>
      </c>
    </row>
    <row r="37" spans="1:13" ht="18" customHeight="1">
      <c r="A37" s="63"/>
      <c r="B37" s="21"/>
      <c r="C37" s="22" t="s">
        <v>17</v>
      </c>
      <c r="D37" s="15">
        <f>'[1]2011년'!H37</f>
        <v>604</v>
      </c>
      <c r="E37" s="16">
        <f>'[1]2012년'!G37</f>
        <v>619</v>
      </c>
      <c r="F37" s="17">
        <f>'[1]2012년'!H37</f>
        <v>363</v>
      </c>
      <c r="G37" s="18">
        <f>F37/D37*100-100</f>
        <v>-39.900662251655625</v>
      </c>
      <c r="H37" s="18">
        <f>F37/E37*100-100</f>
        <v>-41.35702746365105</v>
      </c>
      <c r="I37" s="16">
        <f>'[1]2011년'!D37</f>
        <v>6430</v>
      </c>
      <c r="J37" s="19">
        <f>D37+'[1]3월'!J37</f>
        <v>2578</v>
      </c>
      <c r="K37" s="19">
        <f>F37+'[1]3월'!K37</f>
        <v>1678</v>
      </c>
      <c r="L37" s="18">
        <f>K37/J37*100-100</f>
        <v>-34.910783553141968</v>
      </c>
      <c r="M37" s="20">
        <f t="shared" si="3"/>
        <v>0.23952574473521557</v>
      </c>
    </row>
    <row r="38" spans="1:13" ht="18" customHeight="1">
      <c r="A38" s="63"/>
      <c r="B38" s="21"/>
      <c r="C38" s="22" t="s">
        <v>18</v>
      </c>
      <c r="D38" s="15">
        <f>'[1]2011년'!H38</f>
        <v>0</v>
      </c>
      <c r="E38" s="16">
        <f>'[1]2012년'!G38</f>
        <v>0</v>
      </c>
      <c r="F38" s="17">
        <f>'[1]2012년'!H38</f>
        <v>0</v>
      </c>
      <c r="G38" s="18"/>
      <c r="H38" s="18"/>
      <c r="I38" s="16">
        <f>'[1]2011년'!D38</f>
        <v>0</v>
      </c>
      <c r="J38" s="19">
        <f>D38+'[1]3월'!J38</f>
        <v>0</v>
      </c>
      <c r="K38" s="19">
        <f>F38+'[1]3월'!K38</f>
        <v>0</v>
      </c>
      <c r="L38" s="18"/>
      <c r="M38" s="20">
        <f t="shared" si="3"/>
        <v>0</v>
      </c>
    </row>
    <row r="39" spans="1:13" ht="18" customHeight="1" thickBot="1">
      <c r="A39" s="64"/>
      <c r="B39" s="69" t="s">
        <v>19</v>
      </c>
      <c r="C39" s="70"/>
      <c r="D39" s="23">
        <f>'[1]2011년'!H39</f>
        <v>0</v>
      </c>
      <c r="E39" s="24">
        <f>'[1]2012년'!G39</f>
        <v>0</v>
      </c>
      <c r="F39" s="25">
        <f>'[1]2012년'!H39</f>
        <v>0</v>
      </c>
      <c r="G39" s="26"/>
      <c r="H39" s="26"/>
      <c r="I39" s="24">
        <f>'[1]2011년'!D39</f>
        <v>0</v>
      </c>
      <c r="J39" s="27">
        <f>D39+'[1]3월'!J39</f>
        <v>0</v>
      </c>
      <c r="K39" s="27">
        <f>F39+'[1]3월'!K39</f>
        <v>0</v>
      </c>
      <c r="L39" s="26"/>
      <c r="M39" s="28">
        <f t="shared" si="3"/>
        <v>0</v>
      </c>
    </row>
    <row r="40" spans="1:13" ht="13.5" customHeight="1">
      <c r="A40" s="29"/>
      <c r="B40" s="29"/>
      <c r="C40" s="29" t="s">
        <v>25</v>
      </c>
      <c r="D40" s="30"/>
      <c r="E40" s="30"/>
      <c r="F40" s="31"/>
      <c r="G40" s="29"/>
      <c r="H40" s="32"/>
      <c r="I40" s="31"/>
      <c r="J40" s="33"/>
      <c r="K40" s="31"/>
      <c r="L40" s="34"/>
      <c r="M40" s="34"/>
    </row>
  </sheetData>
  <mergeCells count="26">
    <mergeCell ref="A1:M1"/>
    <mergeCell ref="A3:C3"/>
    <mergeCell ref="A4:A9"/>
    <mergeCell ref="B4:C4"/>
    <mergeCell ref="B5:C5"/>
    <mergeCell ref="B9:C9"/>
    <mergeCell ref="A10:A15"/>
    <mergeCell ref="B10:C10"/>
    <mergeCell ref="B11:C11"/>
    <mergeCell ref="B15:C15"/>
    <mergeCell ref="A16:A21"/>
    <mergeCell ref="B16:C16"/>
    <mergeCell ref="B17:C17"/>
    <mergeCell ref="B21:C21"/>
    <mergeCell ref="A34:A39"/>
    <mergeCell ref="B34:C34"/>
    <mergeCell ref="B35:C35"/>
    <mergeCell ref="B39:C39"/>
    <mergeCell ref="A22:A27"/>
    <mergeCell ref="B22:C22"/>
    <mergeCell ref="B23:C23"/>
    <mergeCell ref="B27:C27"/>
    <mergeCell ref="A28:A33"/>
    <mergeCell ref="B28:C28"/>
    <mergeCell ref="B29:C29"/>
    <mergeCell ref="B33:C33"/>
  </mergeCells>
  <phoneticPr fontId="3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workbookViewId="0">
      <selection activeCell="F25" sqref="F25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5546875" style="1" customWidth="1"/>
    <col min="7" max="8" width="7.44140625" style="1" customWidth="1"/>
    <col min="9" max="11" width="10.6640625" style="1" customWidth="1"/>
    <col min="12" max="13" width="7.44140625" style="1" customWidth="1"/>
    <col min="14" max="14" width="2.33203125" style="1" customWidth="1"/>
    <col min="15" max="15" width="2.21875" style="1" customWidth="1"/>
    <col min="16" max="16" width="1.44140625" style="1" customWidth="1"/>
    <col min="17" max="17" width="4.44140625" style="1" customWidth="1"/>
    <col min="18" max="20" width="9.5546875" style="1" customWidth="1"/>
    <col min="21" max="22" width="7.44140625" style="1" customWidth="1"/>
    <col min="23" max="25" width="10.6640625" style="1" customWidth="1"/>
    <col min="26" max="27" width="7.44140625" style="1" customWidth="1"/>
    <col min="28" max="28" width="2.33203125" style="1" customWidth="1"/>
    <col min="29" max="29" width="2.21875" style="1" customWidth="1"/>
    <col min="30" max="30" width="1.44140625" style="1" customWidth="1"/>
    <col min="31" max="31" width="4.44140625" style="1" customWidth="1"/>
    <col min="32" max="34" width="9.5546875" style="1" customWidth="1"/>
    <col min="35" max="36" width="7.44140625" style="1" customWidth="1"/>
    <col min="37" max="39" width="10.6640625" style="1" customWidth="1"/>
    <col min="40" max="41" width="7.44140625" style="1" customWidth="1"/>
    <col min="42" max="16384" width="8.88671875" style="1"/>
  </cols>
  <sheetData>
    <row r="1" spans="1:41" ht="38.2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87" t="s">
        <v>27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C1" s="87" t="s">
        <v>28</v>
      </c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ht="21.75" customHeight="1" thickBot="1">
      <c r="M2" s="4" t="s">
        <v>29</v>
      </c>
      <c r="AA2" s="4" t="s">
        <v>29</v>
      </c>
      <c r="AO2" s="4" t="s">
        <v>29</v>
      </c>
    </row>
    <row r="3" spans="1:41" ht="30" customHeight="1" thickBot="1">
      <c r="A3" s="88" t="s">
        <v>2</v>
      </c>
      <c r="B3" s="89"/>
      <c r="C3" s="90"/>
      <c r="D3" s="35" t="s">
        <v>3</v>
      </c>
      <c r="E3" s="36" t="s">
        <v>4</v>
      </c>
      <c r="F3" s="36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7" t="s">
        <v>11</v>
      </c>
      <c r="M3" s="38" t="s">
        <v>12</v>
      </c>
      <c r="O3" s="88" t="s">
        <v>2</v>
      </c>
      <c r="P3" s="89"/>
      <c r="Q3" s="90"/>
      <c r="R3" s="35" t="s">
        <v>3</v>
      </c>
      <c r="S3" s="36" t="s">
        <v>4</v>
      </c>
      <c r="T3" s="36" t="s">
        <v>5</v>
      </c>
      <c r="U3" s="37" t="s">
        <v>6</v>
      </c>
      <c r="V3" s="37" t="s">
        <v>7</v>
      </c>
      <c r="W3" s="36" t="s">
        <v>8</v>
      </c>
      <c r="X3" s="36" t="s">
        <v>9</v>
      </c>
      <c r="Y3" s="36" t="s">
        <v>10</v>
      </c>
      <c r="Z3" s="37" t="s">
        <v>11</v>
      </c>
      <c r="AA3" s="38" t="s">
        <v>12</v>
      </c>
      <c r="AC3" s="88" t="s">
        <v>2</v>
      </c>
      <c r="AD3" s="89"/>
      <c r="AE3" s="90"/>
      <c r="AF3" s="35" t="s">
        <v>3</v>
      </c>
      <c r="AG3" s="36" t="s">
        <v>4</v>
      </c>
      <c r="AH3" s="36" t="s">
        <v>5</v>
      </c>
      <c r="AI3" s="37" t="s">
        <v>6</v>
      </c>
      <c r="AJ3" s="37" t="s">
        <v>7</v>
      </c>
      <c r="AK3" s="36" t="s">
        <v>8</v>
      </c>
      <c r="AL3" s="36" t="s">
        <v>9</v>
      </c>
      <c r="AM3" s="36" t="s">
        <v>10</v>
      </c>
      <c r="AN3" s="37" t="s">
        <v>11</v>
      </c>
      <c r="AO3" s="38" t="s">
        <v>12</v>
      </c>
    </row>
    <row r="4" spans="1:41" ht="30" customHeight="1">
      <c r="A4" s="80" t="s">
        <v>13</v>
      </c>
      <c r="B4" s="85" t="s">
        <v>14</v>
      </c>
      <c r="C4" s="86"/>
      <c r="D4" s="39">
        <f>'[2]2011년'!H4</f>
        <v>20120534</v>
      </c>
      <c r="E4" s="40">
        <f>'[2]2012년'!G4</f>
        <v>19153045</v>
      </c>
      <c r="F4" s="41">
        <f>'[2]2012년'!H4</f>
        <v>20553558</v>
      </c>
      <c r="G4" s="42">
        <f t="shared" ref="G4:G27" si="0">(F4/D4)*100-100</f>
        <v>2.1521496397660229</v>
      </c>
      <c r="H4" s="42">
        <f t="shared" ref="H4:H27" si="1">(F4/E4)*100-100</f>
        <v>7.3122211115778128</v>
      </c>
      <c r="I4" s="40">
        <f>'[2]2011년'!D4</f>
        <v>233687795</v>
      </c>
      <c r="J4" s="43">
        <f>'[2]3월'!J4+D4</f>
        <v>76575178</v>
      </c>
      <c r="K4" s="41">
        <f>'[2]3월'!K4+F4</f>
        <v>78863621</v>
      </c>
      <c r="L4" s="42">
        <f t="shared" ref="L4:L27" si="2">(K4/J4)*100-100</f>
        <v>2.9884919105248429</v>
      </c>
      <c r="M4" s="44">
        <f>M5+M9</f>
        <v>100</v>
      </c>
      <c r="O4" s="80" t="s">
        <v>13</v>
      </c>
      <c r="P4" s="85" t="s">
        <v>14</v>
      </c>
      <c r="Q4" s="86"/>
      <c r="R4" s="39">
        <f>'[2]2011년'!Y4</f>
        <v>2979746</v>
      </c>
      <c r="S4" s="40">
        <f>'[2]2012년'!X4</f>
        <v>2734157</v>
      </c>
      <c r="T4" s="41">
        <f>'[2]2012년'!Y4</f>
        <v>2769190</v>
      </c>
      <c r="U4" s="42">
        <f t="shared" ref="U4:U27" si="3">(T4/R4)*100-100</f>
        <v>-7.0662398741369259</v>
      </c>
      <c r="V4" s="42">
        <f t="shared" ref="V4:V27" si="4">(T4/S4)*100-100</f>
        <v>1.2813090104189371</v>
      </c>
      <c r="W4" s="40">
        <f>'[2]2011년'!U4</f>
        <v>30584005</v>
      </c>
      <c r="X4" s="43">
        <f>'[2]3월'!X4+R4</f>
        <v>10894737</v>
      </c>
      <c r="Y4" s="41">
        <f>'[2]3월'!Y4+T4</f>
        <v>10457385</v>
      </c>
      <c r="Z4" s="42">
        <f t="shared" ref="Z4:Z26" si="5">(Y4/X4)*100-100</f>
        <v>-4.0143419708066403</v>
      </c>
      <c r="AA4" s="44">
        <f>AA5+AA9</f>
        <v>100</v>
      </c>
      <c r="AC4" s="80" t="s">
        <v>13</v>
      </c>
      <c r="AD4" s="85" t="s">
        <v>14</v>
      </c>
      <c r="AE4" s="86"/>
      <c r="AF4" s="39">
        <f>'[2]2011년'!AP4</f>
        <v>17140788</v>
      </c>
      <c r="AG4" s="40">
        <f>'[2]2012년'!AO4</f>
        <v>16418888</v>
      </c>
      <c r="AH4" s="41">
        <f>'[2]2012년'!AP4</f>
        <v>17784368</v>
      </c>
      <c r="AI4" s="42">
        <f t="shared" ref="AI4:AI27" si="6">(AH4/AF4)*100-100</f>
        <v>3.7546698553181983</v>
      </c>
      <c r="AJ4" s="42">
        <f t="shared" ref="AJ4:AJ27" si="7">(AH4/AG4)*100-100</f>
        <v>8.3165193647706275</v>
      </c>
      <c r="AK4" s="40">
        <f>'[2]2011년'!AL4</f>
        <v>203103790</v>
      </c>
      <c r="AL4" s="43">
        <f>'[2]3월'!AL4+AF4</f>
        <v>65680441</v>
      </c>
      <c r="AM4" s="41">
        <f>'[2]3월'!AM4+AH4</f>
        <v>68406236</v>
      </c>
      <c r="AN4" s="42">
        <f t="shared" ref="AN4:AN26" si="8">(AM4/AL4)*100-100</f>
        <v>4.1500863247857893</v>
      </c>
      <c r="AO4" s="44">
        <f>AO5+AO9</f>
        <v>100</v>
      </c>
    </row>
    <row r="5" spans="1:41" ht="30" customHeight="1">
      <c r="A5" s="76"/>
      <c r="B5" s="82" t="s">
        <v>15</v>
      </c>
      <c r="C5" s="68"/>
      <c r="D5" s="15">
        <f>'[2]2011년'!H5</f>
        <v>17311130</v>
      </c>
      <c r="E5" s="16">
        <f>'[2]2012년'!G5</f>
        <v>16459068</v>
      </c>
      <c r="F5" s="17">
        <f>'[2]2012년'!H5</f>
        <v>17678838</v>
      </c>
      <c r="G5" s="18">
        <f t="shared" si="0"/>
        <v>2.1241132150240816</v>
      </c>
      <c r="H5" s="18">
        <f t="shared" si="1"/>
        <v>7.4109299505901589</v>
      </c>
      <c r="I5" s="16">
        <f>'[2]2011년'!D5</f>
        <v>202251824</v>
      </c>
      <c r="J5" s="19">
        <f>'[2]3월'!J5+D5</f>
        <v>66110351</v>
      </c>
      <c r="K5" s="17">
        <f>'[2]3월'!K5+F5</f>
        <v>68381625</v>
      </c>
      <c r="L5" s="18">
        <f t="shared" si="2"/>
        <v>3.4355800047106015</v>
      </c>
      <c r="M5" s="20">
        <f>SUM(M6:M8)</f>
        <v>86.708705652762248</v>
      </c>
      <c r="O5" s="76"/>
      <c r="P5" s="82" t="s">
        <v>15</v>
      </c>
      <c r="Q5" s="68"/>
      <c r="R5" s="15">
        <f>'[2]2011년'!Y5</f>
        <v>2969172</v>
      </c>
      <c r="S5" s="16">
        <f>'[2]2012년'!X5</f>
        <v>2726297</v>
      </c>
      <c r="T5" s="17">
        <f>'[2]2012년'!Y5</f>
        <v>2765970</v>
      </c>
      <c r="U5" s="18">
        <f t="shared" si="3"/>
        <v>-6.843726129708898</v>
      </c>
      <c r="V5" s="18">
        <f t="shared" si="4"/>
        <v>1.4551972877496553</v>
      </c>
      <c r="W5" s="16">
        <f>'[2]2011년'!U5</f>
        <v>30444696</v>
      </c>
      <c r="X5" s="19">
        <f>'[2]3월'!X5+R5</f>
        <v>10856245</v>
      </c>
      <c r="Y5" s="17">
        <f>'[2]3월'!Y5+T5</f>
        <v>10414846</v>
      </c>
      <c r="Z5" s="18">
        <f t="shared" si="5"/>
        <v>-4.065853340634817</v>
      </c>
      <c r="AA5" s="20">
        <f>SUM(AA6:AA8)</f>
        <v>99.593215703543478</v>
      </c>
      <c r="AC5" s="76"/>
      <c r="AD5" s="82" t="s">
        <v>15</v>
      </c>
      <c r="AE5" s="68"/>
      <c r="AF5" s="15">
        <f>'[2]2011년'!AP5</f>
        <v>14341958</v>
      </c>
      <c r="AG5" s="16">
        <f>'[2]2012년'!AO5</f>
        <v>13732771</v>
      </c>
      <c r="AH5" s="17">
        <f>'[2]2012년'!AP5</f>
        <v>14912868</v>
      </c>
      <c r="AI5" s="18">
        <f t="shared" si="6"/>
        <v>3.980697754100234</v>
      </c>
      <c r="AJ5" s="18">
        <f t="shared" si="7"/>
        <v>8.5932911864619257</v>
      </c>
      <c r="AK5" s="16">
        <f>'[2]2011년'!AL5</f>
        <v>171807128</v>
      </c>
      <c r="AL5" s="19">
        <f>'[2]3월'!AL5+AF5</f>
        <v>55254106</v>
      </c>
      <c r="AM5" s="17">
        <f>'[2]3월'!AM5+AH5</f>
        <v>57966779</v>
      </c>
      <c r="AN5" s="18">
        <f t="shared" si="8"/>
        <v>4.9094505302465592</v>
      </c>
      <c r="AO5" s="20">
        <f>SUM(AO6:AO8)</f>
        <v>84.739027301546017</v>
      </c>
    </row>
    <row r="6" spans="1:41" ht="30" customHeight="1">
      <c r="A6" s="76"/>
      <c r="B6" s="45"/>
      <c r="C6" s="22" t="s">
        <v>16</v>
      </c>
      <c r="D6" s="15">
        <f>'[2]2011년'!H6</f>
        <v>10844694</v>
      </c>
      <c r="E6" s="16">
        <f>'[2]2012년'!G6</f>
        <v>10082593</v>
      </c>
      <c r="F6" s="17">
        <f>'[2]2012년'!H6</f>
        <v>10344574</v>
      </c>
      <c r="G6" s="18">
        <f t="shared" si="0"/>
        <v>-4.6116561702893648</v>
      </c>
      <c r="H6" s="18">
        <f t="shared" si="1"/>
        <v>2.5983494523680548</v>
      </c>
      <c r="I6" s="16">
        <f>'[2]2011년'!D6</f>
        <v>125993470</v>
      </c>
      <c r="J6" s="19">
        <f>'[2]3월'!J6+D6</f>
        <v>41810527</v>
      </c>
      <c r="K6" s="17">
        <f>'[2]3월'!K6+F6</f>
        <v>41679647</v>
      </c>
      <c r="L6" s="18">
        <f t="shared" si="2"/>
        <v>-0.31303121340708628</v>
      </c>
      <c r="M6" s="46">
        <f>(K6/$K$4)*100</f>
        <v>52.85028314893124</v>
      </c>
      <c r="O6" s="76"/>
      <c r="P6" s="45"/>
      <c r="Q6" s="22" t="s">
        <v>16</v>
      </c>
      <c r="R6" s="15">
        <f>'[2]2011년'!Y6</f>
        <v>578320</v>
      </c>
      <c r="S6" s="16">
        <f>'[2]2012년'!X6</f>
        <v>612520</v>
      </c>
      <c r="T6" s="17">
        <f>'[2]2012년'!Y6</f>
        <v>644118</v>
      </c>
      <c r="U6" s="18">
        <f t="shared" si="3"/>
        <v>11.377438096555537</v>
      </c>
      <c r="V6" s="18">
        <f t="shared" si="4"/>
        <v>5.1586886958793201</v>
      </c>
      <c r="W6" s="16">
        <f>'[2]2011년'!U6</f>
        <v>6225570</v>
      </c>
      <c r="X6" s="19">
        <f>'[2]3월'!X6+R6</f>
        <v>2129333</v>
      </c>
      <c r="Y6" s="17">
        <f>'[2]3월'!Y6+T6</f>
        <v>2375102</v>
      </c>
      <c r="Z6" s="18">
        <f t="shared" si="5"/>
        <v>11.542065050417193</v>
      </c>
      <c r="AA6" s="46">
        <f>(Y6/$Y$4)*100</f>
        <v>22.712198126013337</v>
      </c>
      <c r="AC6" s="76"/>
      <c r="AD6" s="45"/>
      <c r="AE6" s="22" t="s">
        <v>16</v>
      </c>
      <c r="AF6" s="15">
        <f>'[2]2011년'!AP6</f>
        <v>10266374</v>
      </c>
      <c r="AG6" s="16">
        <f>'[2]2012년'!AO6</f>
        <v>9470073</v>
      </c>
      <c r="AH6" s="17">
        <f>'[2]2012년'!AP6</f>
        <v>9700456</v>
      </c>
      <c r="AI6" s="18">
        <f t="shared" si="6"/>
        <v>-5.5123454493280661</v>
      </c>
      <c r="AJ6" s="18">
        <f t="shared" si="7"/>
        <v>2.432747878501047</v>
      </c>
      <c r="AK6" s="16">
        <f>'[2]2011년'!AL6</f>
        <v>119767900</v>
      </c>
      <c r="AL6" s="19">
        <f>'[2]3월'!AL6+AF6</f>
        <v>39681194</v>
      </c>
      <c r="AM6" s="17">
        <f>'[2]3월'!AM6+AH6</f>
        <v>39304545</v>
      </c>
      <c r="AN6" s="18">
        <f t="shared" si="8"/>
        <v>-0.94918766809286126</v>
      </c>
      <c r="AO6" s="46">
        <f>(AM6/$AM$4)*100</f>
        <v>57.457546706706687</v>
      </c>
    </row>
    <row r="7" spans="1:41" ht="30" customHeight="1">
      <c r="A7" s="76"/>
      <c r="B7" s="45"/>
      <c r="C7" s="22" t="s">
        <v>17</v>
      </c>
      <c r="D7" s="15">
        <f>'[2]2011년'!H7</f>
        <v>4453836</v>
      </c>
      <c r="E7" s="16">
        <f>'[2]2012년'!G7</f>
        <v>3772613</v>
      </c>
      <c r="F7" s="17">
        <f>'[2]2012년'!H7</f>
        <v>3976595</v>
      </c>
      <c r="G7" s="18">
        <f t="shared" si="0"/>
        <v>-10.715280041743796</v>
      </c>
      <c r="H7" s="18">
        <f t="shared" si="1"/>
        <v>5.4069155781417209</v>
      </c>
      <c r="I7" s="16">
        <f>'[2]2011년'!D7</f>
        <v>52341812</v>
      </c>
      <c r="J7" s="19">
        <f>'[2]3월'!J7+D7</f>
        <v>16680648</v>
      </c>
      <c r="K7" s="17">
        <f>'[2]3월'!K7+F7</f>
        <v>15871460</v>
      </c>
      <c r="L7" s="18">
        <f t="shared" si="2"/>
        <v>-4.8510585440085947</v>
      </c>
      <c r="M7" s="46">
        <f>(K7/$K$4)*100</f>
        <v>20.12519815695503</v>
      </c>
      <c r="O7" s="76"/>
      <c r="P7" s="45"/>
      <c r="Q7" s="22" t="s">
        <v>17</v>
      </c>
      <c r="R7" s="15">
        <f>'[2]2011년'!Y7</f>
        <v>1569703</v>
      </c>
      <c r="S7" s="16">
        <f>'[2]2012년'!X7</f>
        <v>1588937</v>
      </c>
      <c r="T7" s="17">
        <f>'[2]2012년'!Y7</f>
        <v>1551583</v>
      </c>
      <c r="U7" s="18">
        <f t="shared" si="3"/>
        <v>-1.1543584996652214</v>
      </c>
      <c r="V7" s="18">
        <f t="shared" si="4"/>
        <v>-2.3508798649663305</v>
      </c>
      <c r="W7" s="16">
        <f>'[2]2011년'!U7</f>
        <v>17696343</v>
      </c>
      <c r="X7" s="19">
        <f>'[2]3월'!X7+R7</f>
        <v>6123192</v>
      </c>
      <c r="Y7" s="17">
        <f>'[2]3월'!Y7+T7</f>
        <v>5998783</v>
      </c>
      <c r="Z7" s="18">
        <f t="shared" si="5"/>
        <v>-2.0317670914124477</v>
      </c>
      <c r="AA7" s="46">
        <f>(Y7/$Y$4)*100</f>
        <v>57.3640828945286</v>
      </c>
      <c r="AC7" s="76"/>
      <c r="AD7" s="45"/>
      <c r="AE7" s="22" t="s">
        <v>17</v>
      </c>
      <c r="AF7" s="15">
        <f>'[2]2011년'!AP7</f>
        <v>2884133</v>
      </c>
      <c r="AG7" s="16">
        <f>'[2]2012년'!AO7</f>
        <v>2183676</v>
      </c>
      <c r="AH7" s="17">
        <f>'[2]2012년'!AP7</f>
        <v>2425012</v>
      </c>
      <c r="AI7" s="18">
        <f t="shared" si="6"/>
        <v>-15.918856724013764</v>
      </c>
      <c r="AJ7" s="18">
        <f t="shared" si="7"/>
        <v>11.051822706298921</v>
      </c>
      <c r="AK7" s="16">
        <f>'[2]2011년'!AL7</f>
        <v>34645469</v>
      </c>
      <c r="AL7" s="19">
        <f>'[2]3월'!AL7+AF7</f>
        <v>10557456</v>
      </c>
      <c r="AM7" s="17">
        <f>'[2]3월'!AM7+AH7</f>
        <v>9872677</v>
      </c>
      <c r="AN7" s="18">
        <f t="shared" si="8"/>
        <v>-6.4862122086987597</v>
      </c>
      <c r="AO7" s="46">
        <f>(AM7/$AM$4)*100</f>
        <v>14.4324225060417</v>
      </c>
    </row>
    <row r="8" spans="1:41" ht="30" customHeight="1">
      <c r="A8" s="76"/>
      <c r="B8" s="45"/>
      <c r="C8" s="22" t="s">
        <v>18</v>
      </c>
      <c r="D8" s="15">
        <f>'[2]2011년'!H8</f>
        <v>2012600</v>
      </c>
      <c r="E8" s="16">
        <f>'[2]2012년'!G8</f>
        <v>2603862</v>
      </c>
      <c r="F8" s="17">
        <f>'[2]2012년'!H8</f>
        <v>3357669</v>
      </c>
      <c r="G8" s="18">
        <f t="shared" si="0"/>
        <v>66.832405843187928</v>
      </c>
      <c r="H8" s="18">
        <f t="shared" si="1"/>
        <v>28.949575668756637</v>
      </c>
      <c r="I8" s="16">
        <f>'[2]2011년'!D8</f>
        <v>23916542</v>
      </c>
      <c r="J8" s="19">
        <f>'[2]3월'!J8+D8</f>
        <v>7619176</v>
      </c>
      <c r="K8" s="17">
        <f>'[2]3월'!K8+F8</f>
        <v>10830518</v>
      </c>
      <c r="L8" s="18">
        <f t="shared" si="2"/>
        <v>42.148153553612616</v>
      </c>
      <c r="M8" s="46">
        <f>(K8/$K$4)*100</f>
        <v>13.733224346875982</v>
      </c>
      <c r="O8" s="76"/>
      <c r="P8" s="45"/>
      <c r="Q8" s="22" t="s">
        <v>18</v>
      </c>
      <c r="R8" s="15">
        <f>'[2]2011년'!Y8</f>
        <v>821149</v>
      </c>
      <c r="S8" s="16">
        <f>'[2]2012년'!X8</f>
        <v>524840</v>
      </c>
      <c r="T8" s="17">
        <f>'[2]2012년'!Y8</f>
        <v>570269</v>
      </c>
      <c r="U8" s="18">
        <f t="shared" si="3"/>
        <v>-30.552311456264334</v>
      </c>
      <c r="V8" s="18">
        <f t="shared" si="4"/>
        <v>8.6557808093895403</v>
      </c>
      <c r="W8" s="16">
        <f>'[2]2011년'!U8</f>
        <v>6522783</v>
      </c>
      <c r="X8" s="19">
        <f>'[2]3월'!X8+R8</f>
        <v>2603720</v>
      </c>
      <c r="Y8" s="17">
        <f>'[2]3월'!Y8+T8</f>
        <v>2040961</v>
      </c>
      <c r="Z8" s="18">
        <f t="shared" si="5"/>
        <v>-21.613652773723743</v>
      </c>
      <c r="AA8" s="46">
        <f>(Y8/$Y$4)*100</f>
        <v>19.516934683001537</v>
      </c>
      <c r="AC8" s="76"/>
      <c r="AD8" s="45"/>
      <c r="AE8" s="22" t="s">
        <v>18</v>
      </c>
      <c r="AF8" s="15">
        <f>'[2]2011년'!AP8</f>
        <v>1191451</v>
      </c>
      <c r="AG8" s="16">
        <f>'[2]2012년'!AO8</f>
        <v>2079022</v>
      </c>
      <c r="AH8" s="17">
        <f>'[2]2012년'!AP8</f>
        <v>2787400</v>
      </c>
      <c r="AI8" s="18">
        <f t="shared" si="6"/>
        <v>133.95003235550601</v>
      </c>
      <c r="AJ8" s="18">
        <f t="shared" si="7"/>
        <v>34.072655315816746</v>
      </c>
      <c r="AK8" s="16">
        <f>'[2]2011년'!AL8</f>
        <v>17393759</v>
      </c>
      <c r="AL8" s="19">
        <f>'[2]3월'!AL8+AF8</f>
        <v>5015456</v>
      </c>
      <c r="AM8" s="17">
        <f>'[2]3월'!AM8+AH8</f>
        <v>8789557</v>
      </c>
      <c r="AN8" s="18">
        <f t="shared" si="8"/>
        <v>75.249409026816323</v>
      </c>
      <c r="AO8" s="46">
        <f>(AM8/$AM$4)*100</f>
        <v>12.849058088797635</v>
      </c>
    </row>
    <row r="9" spans="1:41" ht="30" customHeight="1" thickBot="1">
      <c r="A9" s="76"/>
      <c r="B9" s="83" t="s">
        <v>19</v>
      </c>
      <c r="C9" s="84"/>
      <c r="D9" s="47">
        <f>'[2]2011년'!H9</f>
        <v>2809404</v>
      </c>
      <c r="E9" s="48">
        <f>'[2]2012년'!G9</f>
        <v>2693977</v>
      </c>
      <c r="F9" s="49">
        <f>'[2]2012년'!H9</f>
        <v>2874720</v>
      </c>
      <c r="G9" s="50">
        <f t="shared" si="0"/>
        <v>2.3249059231068117</v>
      </c>
      <c r="H9" s="50">
        <f t="shared" si="1"/>
        <v>6.7091515629123819</v>
      </c>
      <c r="I9" s="48">
        <f>'[2]2011년'!D9</f>
        <v>31435971</v>
      </c>
      <c r="J9" s="51">
        <f>'[2]3월'!J9+D9</f>
        <v>10464827</v>
      </c>
      <c r="K9" s="49">
        <f>'[2]3월'!K9+F9</f>
        <v>10481996</v>
      </c>
      <c r="L9" s="50">
        <f t="shared" si="2"/>
        <v>0.16406386842324139</v>
      </c>
      <c r="M9" s="52">
        <f>(K9/$K$4)*100</f>
        <v>13.291294347237745</v>
      </c>
      <c r="O9" s="77"/>
      <c r="P9" s="75" t="s">
        <v>19</v>
      </c>
      <c r="Q9" s="70"/>
      <c r="R9" s="23">
        <f>'[2]2011년'!Y9</f>
        <v>10574</v>
      </c>
      <c r="S9" s="24">
        <f>'[2]2012년'!X9</f>
        <v>7860</v>
      </c>
      <c r="T9" s="25">
        <f>'[2]2012년'!Y9</f>
        <v>3220</v>
      </c>
      <c r="U9" s="26">
        <f t="shared" si="3"/>
        <v>-69.547947796481935</v>
      </c>
      <c r="V9" s="26">
        <f t="shared" si="4"/>
        <v>-59.033078880407125</v>
      </c>
      <c r="W9" s="24">
        <f>'[2]2011년'!U9</f>
        <v>139309</v>
      </c>
      <c r="X9" s="27">
        <f>'[2]3월'!X9+R9</f>
        <v>38492</v>
      </c>
      <c r="Y9" s="25">
        <f>'[2]3월'!Y9+T9</f>
        <v>42539</v>
      </c>
      <c r="Z9" s="26">
        <f t="shared" si="5"/>
        <v>10.513873012574052</v>
      </c>
      <c r="AA9" s="53">
        <f>(Y9/$Y$4)*100</f>
        <v>0.40678429645652325</v>
      </c>
      <c r="AC9" s="76"/>
      <c r="AD9" s="83" t="s">
        <v>19</v>
      </c>
      <c r="AE9" s="84"/>
      <c r="AF9" s="47">
        <f>'[2]2011년'!AP9</f>
        <v>2798830</v>
      </c>
      <c r="AG9" s="48">
        <f>'[2]2012년'!AO9</f>
        <v>2686117</v>
      </c>
      <c r="AH9" s="49">
        <f>'[2]2012년'!AP9</f>
        <v>2871500</v>
      </c>
      <c r="AI9" s="50">
        <f t="shared" si="6"/>
        <v>2.5964420847282668</v>
      </c>
      <c r="AJ9" s="50">
        <f t="shared" si="7"/>
        <v>6.901523649193237</v>
      </c>
      <c r="AK9" s="48">
        <f>'[2]2011년'!AL9</f>
        <v>31296662</v>
      </c>
      <c r="AL9" s="51">
        <f>'[2]3월'!AL9+AF9</f>
        <v>10426335</v>
      </c>
      <c r="AM9" s="49">
        <f>'[2]3월'!AM9+AH9</f>
        <v>10439457</v>
      </c>
      <c r="AN9" s="50">
        <f t="shared" si="8"/>
        <v>0.12585438699217377</v>
      </c>
      <c r="AO9" s="52">
        <f>(AM9/$AM$4)*100</f>
        <v>15.260972698453983</v>
      </c>
    </row>
    <row r="10" spans="1:41" ht="30" customHeight="1">
      <c r="A10" s="80" t="s">
        <v>30</v>
      </c>
      <c r="B10" s="81" t="s">
        <v>14</v>
      </c>
      <c r="C10" s="66"/>
      <c r="D10" s="39">
        <f>'[2]2011년'!H10</f>
        <v>10107335</v>
      </c>
      <c r="E10" s="40">
        <f>'[2]2012년'!G10</f>
        <v>10042861</v>
      </c>
      <c r="F10" s="41">
        <f>'[2]2012년'!H10</f>
        <v>10434618</v>
      </c>
      <c r="G10" s="42">
        <f t="shared" si="0"/>
        <v>3.2380741313115635</v>
      </c>
      <c r="H10" s="42">
        <f t="shared" si="1"/>
        <v>3.9008505643959523</v>
      </c>
      <c r="I10" s="40">
        <f>'[2]2011년'!D10</f>
        <v>117798042</v>
      </c>
      <c r="J10" s="43">
        <f>'[2]3월'!J10+D10</f>
        <v>38270345</v>
      </c>
      <c r="K10" s="41">
        <f>'[2]3월'!K10+F10</f>
        <v>39490699</v>
      </c>
      <c r="L10" s="42">
        <f t="shared" si="2"/>
        <v>3.188771880682026</v>
      </c>
      <c r="M10" s="54">
        <f>K10/$K$4*100</f>
        <v>50.074671311376896</v>
      </c>
      <c r="O10" s="80" t="s">
        <v>30</v>
      </c>
      <c r="P10" s="81" t="s">
        <v>14</v>
      </c>
      <c r="Q10" s="66"/>
      <c r="R10" s="39">
        <f>'[2]2011년'!Y10</f>
        <v>2966000</v>
      </c>
      <c r="S10" s="40">
        <f>'[2]2012년'!X10</f>
        <v>2721042</v>
      </c>
      <c r="T10" s="41">
        <f>'[2]2012년'!Y10</f>
        <v>2761506</v>
      </c>
      <c r="U10" s="42">
        <f t="shared" si="3"/>
        <v>-6.8946055293324378</v>
      </c>
      <c r="V10" s="42">
        <f t="shared" si="4"/>
        <v>1.4870773769754493</v>
      </c>
      <c r="W10" s="40">
        <f>'[2]2011년'!U10</f>
        <v>30434185</v>
      </c>
      <c r="X10" s="43">
        <f>'[2]3월'!X10+R10</f>
        <v>10835559</v>
      </c>
      <c r="Y10" s="41">
        <f>'[2]3월'!Y10+T10</f>
        <v>10421373</v>
      </c>
      <c r="Z10" s="42">
        <f t="shared" si="5"/>
        <v>-3.8224700728407157</v>
      </c>
      <c r="AA10" s="54">
        <f>Y10/$Y$4*100</f>
        <v>99.655630924939658</v>
      </c>
      <c r="AC10" s="80" t="s">
        <v>30</v>
      </c>
      <c r="AD10" s="81" t="s">
        <v>14</v>
      </c>
      <c r="AE10" s="66"/>
      <c r="AF10" s="39">
        <f>'[2]2011년'!AP10</f>
        <v>7141335</v>
      </c>
      <c r="AG10" s="40">
        <f>'[2]2012년'!AO10</f>
        <v>7321819</v>
      </c>
      <c r="AH10" s="41">
        <f>'[2]2012년'!AP10</f>
        <v>7673112</v>
      </c>
      <c r="AI10" s="42">
        <f t="shared" si="6"/>
        <v>7.4464648416577575</v>
      </c>
      <c r="AJ10" s="42">
        <f t="shared" si="7"/>
        <v>4.7978924362921447</v>
      </c>
      <c r="AK10" s="40">
        <f>'[2]2011년'!AL10</f>
        <v>87363857</v>
      </c>
      <c r="AL10" s="43">
        <f>'[2]3월'!AL10+AF10</f>
        <v>27434786</v>
      </c>
      <c r="AM10" s="41">
        <f>'[2]3월'!AM10+AH10</f>
        <v>29069326</v>
      </c>
      <c r="AN10" s="42">
        <f t="shared" si="8"/>
        <v>5.95791051550394</v>
      </c>
      <c r="AO10" s="54">
        <f>AM10/$AM$4*100</f>
        <v>42.495140355332516</v>
      </c>
    </row>
    <row r="11" spans="1:41" ht="30" customHeight="1">
      <c r="A11" s="76"/>
      <c r="B11" s="82" t="s">
        <v>15</v>
      </c>
      <c r="C11" s="68"/>
      <c r="D11" s="15">
        <f>'[2]2011년'!H11</f>
        <v>8743780</v>
      </c>
      <c r="E11" s="16">
        <f>'[2]2012년'!G11</f>
        <v>8750746</v>
      </c>
      <c r="F11" s="17">
        <f>'[2]2012년'!H11</f>
        <v>8904850</v>
      </c>
      <c r="G11" s="18">
        <f t="shared" si="0"/>
        <v>1.8421094766794255</v>
      </c>
      <c r="H11" s="18">
        <f t="shared" si="1"/>
        <v>1.7610384303235378</v>
      </c>
      <c r="I11" s="16">
        <f>'[2]2011년'!D11</f>
        <v>102843696</v>
      </c>
      <c r="J11" s="19">
        <f>'[2]3월'!J11+D11</f>
        <v>33285148</v>
      </c>
      <c r="K11" s="17">
        <f>'[2]3월'!K11+F11</f>
        <v>34474320</v>
      </c>
      <c r="L11" s="18">
        <f t="shared" si="2"/>
        <v>3.5726805240583417</v>
      </c>
      <c r="M11" s="20">
        <f>K11/$K$5*100</f>
        <v>50.414596026344796</v>
      </c>
      <c r="O11" s="76"/>
      <c r="P11" s="82" t="s">
        <v>15</v>
      </c>
      <c r="Q11" s="68"/>
      <c r="R11" s="15">
        <f>'[2]2011년'!Y11</f>
        <v>2955426</v>
      </c>
      <c r="S11" s="16">
        <f>'[2]2012년'!X11</f>
        <v>2713182</v>
      </c>
      <c r="T11" s="17">
        <f>'[2]2012년'!Y11</f>
        <v>2758286</v>
      </c>
      <c r="U11" s="18">
        <f t="shared" si="3"/>
        <v>-6.6704427720403032</v>
      </c>
      <c r="V11" s="18">
        <f t="shared" si="4"/>
        <v>1.6624023010620022</v>
      </c>
      <c r="W11" s="16">
        <f>'[2]2011년'!U11</f>
        <v>30294876</v>
      </c>
      <c r="X11" s="19">
        <f>'[2]3월'!X11+R11</f>
        <v>10797067</v>
      </c>
      <c r="Y11" s="17">
        <f>'[2]3월'!Y11+T11</f>
        <v>10378834</v>
      </c>
      <c r="Z11" s="18">
        <f t="shared" si="5"/>
        <v>-3.8735797416094613</v>
      </c>
      <c r="AA11" s="20">
        <f>Y11/$Y$5*100</f>
        <v>99.654224363951229</v>
      </c>
      <c r="AC11" s="76"/>
      <c r="AD11" s="82" t="s">
        <v>15</v>
      </c>
      <c r="AE11" s="68"/>
      <c r="AF11" s="15">
        <f>'[2]2011년'!AP11</f>
        <v>5788354</v>
      </c>
      <c r="AG11" s="16">
        <f>'[2]2012년'!AO11</f>
        <v>6037564</v>
      </c>
      <c r="AH11" s="17">
        <f>'[2]2012년'!AP11</f>
        <v>6146564</v>
      </c>
      <c r="AI11" s="18">
        <f t="shared" si="6"/>
        <v>6.1884604846213591</v>
      </c>
      <c r="AJ11" s="18">
        <f t="shared" si="7"/>
        <v>1.8053638851695837</v>
      </c>
      <c r="AK11" s="16">
        <f>'[2]2011년'!AL11</f>
        <v>72548820</v>
      </c>
      <c r="AL11" s="19">
        <f>'[2]3월'!AL11+AF11</f>
        <v>22488081</v>
      </c>
      <c r="AM11" s="17">
        <f>'[2]3월'!AM11+AH11</f>
        <v>24095486</v>
      </c>
      <c r="AN11" s="18">
        <f t="shared" si="8"/>
        <v>7.1478086547269299</v>
      </c>
      <c r="AO11" s="20">
        <f>AM11/$AM$5*100</f>
        <v>41.567750383370452</v>
      </c>
    </row>
    <row r="12" spans="1:41" ht="30" customHeight="1">
      <c r="A12" s="76"/>
      <c r="B12" s="45"/>
      <c r="C12" s="22" t="s">
        <v>16</v>
      </c>
      <c r="D12" s="15">
        <f>'[2]2011년'!H12</f>
        <v>5569067</v>
      </c>
      <c r="E12" s="16">
        <f>'[2]2012년'!G12</f>
        <v>5641998</v>
      </c>
      <c r="F12" s="17">
        <f>'[2]2012년'!H12</f>
        <v>5360284</v>
      </c>
      <c r="G12" s="18">
        <f t="shared" si="0"/>
        <v>-3.748976264785469</v>
      </c>
      <c r="H12" s="18">
        <f t="shared" si="1"/>
        <v>-4.9931602244453188</v>
      </c>
      <c r="I12" s="16">
        <f>'[2]2011년'!D12</f>
        <v>65943368</v>
      </c>
      <c r="J12" s="19">
        <f>'[2]3월'!J12+D12</f>
        <v>21011529</v>
      </c>
      <c r="K12" s="17">
        <f>'[2]3월'!K12+F12</f>
        <v>21963094</v>
      </c>
      <c r="L12" s="18">
        <f t="shared" si="2"/>
        <v>4.5287756069536869</v>
      </c>
      <c r="M12" s="20">
        <f>K12/$K$6*100</f>
        <v>52.695009629040278</v>
      </c>
      <c r="O12" s="76"/>
      <c r="P12" s="45"/>
      <c r="Q12" s="22" t="s">
        <v>16</v>
      </c>
      <c r="R12" s="15">
        <f>'[2]2011년'!Y12</f>
        <v>578320</v>
      </c>
      <c r="S12" s="16">
        <f>'[2]2012년'!X12</f>
        <v>612520</v>
      </c>
      <c r="T12" s="17">
        <f>'[2]2012년'!Y12</f>
        <v>644118</v>
      </c>
      <c r="U12" s="18">
        <f t="shared" si="3"/>
        <v>11.377438096555537</v>
      </c>
      <c r="V12" s="18">
        <f t="shared" si="4"/>
        <v>5.1586886958793201</v>
      </c>
      <c r="W12" s="16">
        <f>'[2]2011년'!U12</f>
        <v>6225570</v>
      </c>
      <c r="X12" s="19">
        <f>'[2]3월'!X12+R12</f>
        <v>2129333</v>
      </c>
      <c r="Y12" s="17">
        <f>'[2]3월'!Y12+T12</f>
        <v>2375102</v>
      </c>
      <c r="Z12" s="18">
        <f t="shared" si="5"/>
        <v>11.542065050417193</v>
      </c>
      <c r="AA12" s="20">
        <f>Y12/$Y$6*100</f>
        <v>100</v>
      </c>
      <c r="AC12" s="76"/>
      <c r="AD12" s="45"/>
      <c r="AE12" s="22" t="s">
        <v>16</v>
      </c>
      <c r="AF12" s="15">
        <f>'[2]2011년'!AP12</f>
        <v>4990747</v>
      </c>
      <c r="AG12" s="16">
        <f>'[2]2012년'!AO12</f>
        <v>5029478</v>
      </c>
      <c r="AH12" s="17">
        <f>'[2]2012년'!AP12</f>
        <v>4716166</v>
      </c>
      <c r="AI12" s="18">
        <f t="shared" si="6"/>
        <v>-5.5018016341040692</v>
      </c>
      <c r="AJ12" s="18">
        <f t="shared" si="7"/>
        <v>-6.2295132814976029</v>
      </c>
      <c r="AK12" s="16">
        <f>'[2]2011년'!AL12</f>
        <v>59717798</v>
      </c>
      <c r="AL12" s="19">
        <f>'[2]3월'!AL12+AF12</f>
        <v>18882196</v>
      </c>
      <c r="AM12" s="17">
        <f>'[2]3월'!AM12+AH12</f>
        <v>19587992</v>
      </c>
      <c r="AN12" s="18">
        <f t="shared" si="8"/>
        <v>3.7378915037212863</v>
      </c>
      <c r="AO12" s="20">
        <f>AM12/$AM$6*100</f>
        <v>49.836455300525678</v>
      </c>
    </row>
    <row r="13" spans="1:41" ht="30" customHeight="1">
      <c r="A13" s="76"/>
      <c r="B13" s="45"/>
      <c r="C13" s="22" t="s">
        <v>17</v>
      </c>
      <c r="D13" s="15">
        <f>'[2]2011년'!H13</f>
        <v>2196863</v>
      </c>
      <c r="E13" s="16">
        <f>'[2]2012년'!G13</f>
        <v>2138541</v>
      </c>
      <c r="F13" s="17">
        <f>'[2]2012년'!H13</f>
        <v>2077215</v>
      </c>
      <c r="G13" s="18">
        <f t="shared" si="0"/>
        <v>-5.4463113994818997</v>
      </c>
      <c r="H13" s="18">
        <f t="shared" si="1"/>
        <v>-2.8676560327812268</v>
      </c>
      <c r="I13" s="16">
        <f>'[2]2011년'!D13</f>
        <v>26512316</v>
      </c>
      <c r="J13" s="19">
        <f>'[2]3월'!J13+D13</f>
        <v>8754296</v>
      </c>
      <c r="K13" s="17">
        <f>'[2]3월'!K13+F13</f>
        <v>8392563</v>
      </c>
      <c r="L13" s="18">
        <f t="shared" si="2"/>
        <v>-4.1320627038427773</v>
      </c>
      <c r="M13" s="20">
        <f>K13/$K$7*100</f>
        <v>52.878330033909926</v>
      </c>
      <c r="O13" s="76"/>
      <c r="P13" s="45"/>
      <c r="Q13" s="22" t="s">
        <v>17</v>
      </c>
      <c r="R13" s="15">
        <f>'[2]2011년'!Y13</f>
        <v>1555957</v>
      </c>
      <c r="S13" s="16">
        <f>'[2]2012년'!X13</f>
        <v>1575822</v>
      </c>
      <c r="T13" s="17">
        <f>'[2]2012년'!Y13</f>
        <v>1543899</v>
      </c>
      <c r="U13" s="18">
        <f t="shared" si="3"/>
        <v>-0.77495714855872677</v>
      </c>
      <c r="V13" s="18">
        <f t="shared" si="4"/>
        <v>-2.0257998682592415</v>
      </c>
      <c r="W13" s="16">
        <f>'[2]2011년'!U13</f>
        <v>17546523</v>
      </c>
      <c r="X13" s="19">
        <f>'[2]3월'!X13+R13</f>
        <v>6064014</v>
      </c>
      <c r="Y13" s="17">
        <f>'[2]3월'!Y13+T13</f>
        <v>5962771</v>
      </c>
      <c r="Z13" s="18">
        <f t="shared" si="5"/>
        <v>-1.6695706837088409</v>
      </c>
      <c r="AA13" s="20">
        <f>Y13/$Y$7*100</f>
        <v>99.399678234735276</v>
      </c>
      <c r="AC13" s="76"/>
      <c r="AD13" s="45"/>
      <c r="AE13" s="22" t="s">
        <v>17</v>
      </c>
      <c r="AF13" s="15">
        <f>'[2]2011년'!AP13</f>
        <v>640906</v>
      </c>
      <c r="AG13" s="16">
        <f>'[2]2012년'!AO13</f>
        <v>562719</v>
      </c>
      <c r="AH13" s="17">
        <f>'[2]2012년'!AP13</f>
        <v>533316</v>
      </c>
      <c r="AI13" s="18">
        <f t="shared" si="6"/>
        <v>-16.787173157998211</v>
      </c>
      <c r="AJ13" s="18">
        <f t="shared" si="7"/>
        <v>-5.2251656688329291</v>
      </c>
      <c r="AK13" s="16">
        <f>'[2]2011년'!AL13</f>
        <v>8965793</v>
      </c>
      <c r="AL13" s="19">
        <f>'[2]3월'!AL13+AF13</f>
        <v>2690282</v>
      </c>
      <c r="AM13" s="17">
        <f>'[2]3월'!AM13+AH13</f>
        <v>2429792</v>
      </c>
      <c r="AN13" s="18">
        <f t="shared" si="8"/>
        <v>-9.6826280665000866</v>
      </c>
      <c r="AO13" s="20">
        <f>AM13/$AM$7*100</f>
        <v>24.611278177134732</v>
      </c>
    </row>
    <row r="14" spans="1:41" ht="30" customHeight="1">
      <c r="A14" s="76"/>
      <c r="B14" s="45"/>
      <c r="C14" s="22" t="s">
        <v>18</v>
      </c>
      <c r="D14" s="15">
        <f>'[2]2011년'!H14</f>
        <v>977850</v>
      </c>
      <c r="E14" s="16">
        <f>'[2]2012년'!G14</f>
        <v>970207</v>
      </c>
      <c r="F14" s="17">
        <f>'[2]2012년'!H14</f>
        <v>1467351</v>
      </c>
      <c r="G14" s="18">
        <f t="shared" si="0"/>
        <v>50.058904739990794</v>
      </c>
      <c r="H14" s="18">
        <f t="shared" si="1"/>
        <v>51.241023822751231</v>
      </c>
      <c r="I14" s="16">
        <f>'[2]2011년'!D14</f>
        <v>10388012</v>
      </c>
      <c r="J14" s="19">
        <f>'[2]3월'!J14+D14</f>
        <v>3519323</v>
      </c>
      <c r="K14" s="17">
        <f>'[2]3월'!K14+F14</f>
        <v>4118663</v>
      </c>
      <c r="L14" s="18">
        <f t="shared" si="2"/>
        <v>17.029979913750452</v>
      </c>
      <c r="M14" s="20">
        <f>K14/$K$8*100</f>
        <v>38.028310372597133</v>
      </c>
      <c r="O14" s="76"/>
      <c r="P14" s="45"/>
      <c r="Q14" s="22" t="s">
        <v>18</v>
      </c>
      <c r="R14" s="15">
        <f>'[2]2011년'!Y14</f>
        <v>821149</v>
      </c>
      <c r="S14" s="16">
        <f>'[2]2012년'!X14</f>
        <v>524840</v>
      </c>
      <c r="T14" s="17">
        <f>'[2]2012년'!Y14</f>
        <v>570269</v>
      </c>
      <c r="U14" s="18">
        <f t="shared" si="3"/>
        <v>-30.552311456264334</v>
      </c>
      <c r="V14" s="18">
        <f t="shared" si="4"/>
        <v>8.6557808093895403</v>
      </c>
      <c r="W14" s="16">
        <f>'[2]2011년'!U14</f>
        <v>6522783</v>
      </c>
      <c r="X14" s="19">
        <f>'[2]3월'!X14+R14</f>
        <v>2603720</v>
      </c>
      <c r="Y14" s="17">
        <f>'[2]3월'!Y14+T14</f>
        <v>2040961</v>
      </c>
      <c r="Z14" s="18">
        <f t="shared" si="5"/>
        <v>-21.613652773723743</v>
      </c>
      <c r="AA14" s="20">
        <f>Y14/$Y$8*100</f>
        <v>100</v>
      </c>
      <c r="AC14" s="76"/>
      <c r="AD14" s="45"/>
      <c r="AE14" s="22" t="s">
        <v>18</v>
      </c>
      <c r="AF14" s="15">
        <f>'[2]2011년'!AP14</f>
        <v>156701</v>
      </c>
      <c r="AG14" s="16">
        <f>'[2]2012년'!AO14</f>
        <v>445367</v>
      </c>
      <c r="AH14" s="17">
        <f>'[2]2012년'!AP14</f>
        <v>897082</v>
      </c>
      <c r="AI14" s="18">
        <f t="shared" si="6"/>
        <v>472.48007351580395</v>
      </c>
      <c r="AJ14" s="18">
        <f t="shared" si="7"/>
        <v>101.4253413476975</v>
      </c>
      <c r="AK14" s="16">
        <f>'[2]2011년'!AL14</f>
        <v>3865229</v>
      </c>
      <c r="AL14" s="19">
        <f>'[2]3월'!AL14+AF14</f>
        <v>915603</v>
      </c>
      <c r="AM14" s="17">
        <f>'[2]3월'!AM14+AH14</f>
        <v>2077702</v>
      </c>
      <c r="AN14" s="18">
        <f t="shared" si="8"/>
        <v>126.92171170256103</v>
      </c>
      <c r="AO14" s="20">
        <f>AM14/$AM$8*100</f>
        <v>23.638301680050542</v>
      </c>
    </row>
    <row r="15" spans="1:41" ht="30" customHeight="1" thickBot="1">
      <c r="A15" s="77"/>
      <c r="B15" s="75" t="s">
        <v>19</v>
      </c>
      <c r="C15" s="70"/>
      <c r="D15" s="23">
        <f>'[2]2011년'!H15</f>
        <v>1363555</v>
      </c>
      <c r="E15" s="24">
        <f>'[2]2012년'!G15</f>
        <v>1292115</v>
      </c>
      <c r="F15" s="25">
        <f>'[2]2012년'!H15</f>
        <v>1529768</v>
      </c>
      <c r="G15" s="26">
        <f t="shared" si="0"/>
        <v>12.189680650945505</v>
      </c>
      <c r="H15" s="26">
        <f t="shared" si="1"/>
        <v>18.39255793795445</v>
      </c>
      <c r="I15" s="24">
        <f>'[2]2011년'!D15</f>
        <v>14954346</v>
      </c>
      <c r="J15" s="27">
        <f>'[2]3월'!J15+D15</f>
        <v>4985197</v>
      </c>
      <c r="K15" s="25">
        <f>'[2]3월'!K15+F15</f>
        <v>5016379</v>
      </c>
      <c r="L15" s="26">
        <f t="shared" si="2"/>
        <v>0.62549183111519824</v>
      </c>
      <c r="M15" s="28">
        <f>K15/$K$9*100</f>
        <v>47.857097064337744</v>
      </c>
      <c r="O15" s="77"/>
      <c r="P15" s="75" t="s">
        <v>19</v>
      </c>
      <c r="Q15" s="70"/>
      <c r="R15" s="23">
        <f>'[2]2011년'!Y15</f>
        <v>10574</v>
      </c>
      <c r="S15" s="24">
        <f>'[2]2012년'!X15</f>
        <v>7860</v>
      </c>
      <c r="T15" s="25">
        <f>'[2]2012년'!Y15</f>
        <v>3220</v>
      </c>
      <c r="U15" s="26">
        <f t="shared" si="3"/>
        <v>-69.547947796481935</v>
      </c>
      <c r="V15" s="26">
        <f t="shared" si="4"/>
        <v>-59.033078880407125</v>
      </c>
      <c r="W15" s="24">
        <f>'[2]2011년'!U15</f>
        <v>139309</v>
      </c>
      <c r="X15" s="27">
        <f>'[2]3월'!X15+R15</f>
        <v>38492</v>
      </c>
      <c r="Y15" s="25">
        <f>'[2]3월'!Y15+T15</f>
        <v>42539</v>
      </c>
      <c r="Z15" s="26">
        <f t="shared" si="5"/>
        <v>10.513873012574052</v>
      </c>
      <c r="AA15" s="28">
        <f>Y15/$Y$9*100</f>
        <v>100</v>
      </c>
      <c r="AC15" s="77"/>
      <c r="AD15" s="75" t="s">
        <v>19</v>
      </c>
      <c r="AE15" s="70"/>
      <c r="AF15" s="23">
        <f>'[2]2011년'!AP15</f>
        <v>1352981</v>
      </c>
      <c r="AG15" s="24">
        <f>'[2]2012년'!AO15</f>
        <v>1284255</v>
      </c>
      <c r="AH15" s="25">
        <f>'[2]2012년'!AP15</f>
        <v>1526548</v>
      </c>
      <c r="AI15" s="26">
        <f t="shared" si="6"/>
        <v>12.828487613647184</v>
      </c>
      <c r="AJ15" s="26">
        <f t="shared" si="7"/>
        <v>18.86642450292193</v>
      </c>
      <c r="AK15" s="24">
        <f>'[2]2011년'!AL15</f>
        <v>14815037</v>
      </c>
      <c r="AL15" s="27">
        <f>'[2]3월'!AL15+AF15</f>
        <v>4946705</v>
      </c>
      <c r="AM15" s="25">
        <f>'[2]3월'!AM15+AH15</f>
        <v>4973840</v>
      </c>
      <c r="AN15" s="26">
        <f t="shared" si="8"/>
        <v>0.54854696206869846</v>
      </c>
      <c r="AO15" s="28">
        <f>AM15/$AM$9*100</f>
        <v>47.644623661939505</v>
      </c>
    </row>
    <row r="16" spans="1:41" ht="30" customHeight="1">
      <c r="A16" s="80" t="s">
        <v>31</v>
      </c>
      <c r="B16" s="81" t="s">
        <v>14</v>
      </c>
      <c r="C16" s="66"/>
      <c r="D16" s="39">
        <f>'[2]2011년'!H16</f>
        <v>8928597</v>
      </c>
      <c r="E16" s="40">
        <f>'[2]2012년'!G16</f>
        <v>8013922</v>
      </c>
      <c r="F16" s="41">
        <f>'[2]2012년'!H16</f>
        <v>10034117</v>
      </c>
      <c r="G16" s="42">
        <f t="shared" si="0"/>
        <v>12.381788538557629</v>
      </c>
      <c r="H16" s="42">
        <f t="shared" si="1"/>
        <v>25.208568289035014</v>
      </c>
      <c r="I16" s="40">
        <f>'[2]2011년'!D16</f>
        <v>102130419</v>
      </c>
      <c r="J16" s="43">
        <f>'[2]3월'!J16+D16</f>
        <v>33984900</v>
      </c>
      <c r="K16" s="41">
        <f>'[2]3월'!K16+F16</f>
        <v>34912555</v>
      </c>
      <c r="L16" s="42">
        <f t="shared" si="2"/>
        <v>2.7296093264949945</v>
      </c>
      <c r="M16" s="54">
        <f>K16/$K$4*100</f>
        <v>44.269530814467672</v>
      </c>
      <c r="O16" s="80" t="s">
        <v>31</v>
      </c>
      <c r="P16" s="81" t="s">
        <v>14</v>
      </c>
      <c r="Q16" s="66"/>
      <c r="R16" s="39">
        <f>'[2]2011년'!Y16</f>
        <v>13746</v>
      </c>
      <c r="S16" s="40">
        <f>'[2]2012년'!X16</f>
        <v>13115</v>
      </c>
      <c r="T16" s="41">
        <f>'[2]2012년'!Y16</f>
        <v>7684</v>
      </c>
      <c r="U16" s="42">
        <f t="shared" si="3"/>
        <v>-44.100101847810272</v>
      </c>
      <c r="V16" s="42">
        <f t="shared" si="4"/>
        <v>-41.410598551277168</v>
      </c>
      <c r="W16" s="40">
        <f>'[2]2011년'!U16</f>
        <v>149820</v>
      </c>
      <c r="X16" s="43">
        <f>'[2]3월'!X16+R16</f>
        <v>59178</v>
      </c>
      <c r="Y16" s="41">
        <f>'[2]3월'!Y16+T16</f>
        <v>36012</v>
      </c>
      <c r="Z16" s="42">
        <f t="shared" si="5"/>
        <v>-39.146304369867181</v>
      </c>
      <c r="AA16" s="54">
        <f>Y16/$Y$4*100</f>
        <v>0.34436907506035208</v>
      </c>
      <c r="AC16" s="80" t="s">
        <v>31</v>
      </c>
      <c r="AD16" s="81" t="s">
        <v>14</v>
      </c>
      <c r="AE16" s="66"/>
      <c r="AF16" s="39">
        <f>'[2]2011년'!AP16</f>
        <v>8914851</v>
      </c>
      <c r="AG16" s="40">
        <f>'[2]2012년'!AO16</f>
        <v>8000807</v>
      </c>
      <c r="AH16" s="41">
        <f>'[2]2012년'!AP16</f>
        <v>10026433</v>
      </c>
      <c r="AI16" s="42">
        <f t="shared" si="6"/>
        <v>12.468879177004737</v>
      </c>
      <c r="AJ16" s="42">
        <f t="shared" si="7"/>
        <v>25.317771069843317</v>
      </c>
      <c r="AK16" s="40">
        <f>'[2]2011년'!AL16</f>
        <v>101980599</v>
      </c>
      <c r="AL16" s="43">
        <f>'[2]3월'!AL16+AF16</f>
        <v>33925722</v>
      </c>
      <c r="AM16" s="41">
        <f>'[2]3월'!AM16+AH16</f>
        <v>34876543</v>
      </c>
      <c r="AN16" s="42">
        <f t="shared" si="8"/>
        <v>2.8026551653049552</v>
      </c>
      <c r="AO16" s="54">
        <f>AM16/$AM$4*100</f>
        <v>50.984449721806072</v>
      </c>
    </row>
    <row r="17" spans="1:41" ht="30" customHeight="1">
      <c r="A17" s="76"/>
      <c r="B17" s="82" t="s">
        <v>15</v>
      </c>
      <c r="C17" s="68"/>
      <c r="D17" s="15">
        <f>'[2]2011년'!H17</f>
        <v>7554728</v>
      </c>
      <c r="E17" s="16">
        <f>'[2]2012년'!G17</f>
        <v>6688457</v>
      </c>
      <c r="F17" s="17">
        <f>'[2]2012년'!H17</f>
        <v>8757217</v>
      </c>
      <c r="G17" s="18">
        <f t="shared" si="0"/>
        <v>15.917038972150948</v>
      </c>
      <c r="H17" s="18">
        <f t="shared" si="1"/>
        <v>30.93030275891735</v>
      </c>
      <c r="I17" s="16">
        <f>'[2]2011년'!D17</f>
        <v>86481280</v>
      </c>
      <c r="J17" s="19">
        <f>'[2]3월'!J17+D17</f>
        <v>28785903</v>
      </c>
      <c r="K17" s="17">
        <f>'[2]3월'!K17+F17</f>
        <v>29729743</v>
      </c>
      <c r="L17" s="18">
        <f t="shared" si="2"/>
        <v>3.2788271397982527</v>
      </c>
      <c r="M17" s="20">
        <f>K17/$K$5*100</f>
        <v>43.476216015632858</v>
      </c>
      <c r="O17" s="76"/>
      <c r="P17" s="82" t="s">
        <v>15</v>
      </c>
      <c r="Q17" s="68"/>
      <c r="R17" s="15">
        <f>'[2]2011년'!Y17</f>
        <v>13746</v>
      </c>
      <c r="S17" s="16">
        <f>'[2]2012년'!X17</f>
        <v>13115</v>
      </c>
      <c r="T17" s="17">
        <f>'[2]2012년'!Y17</f>
        <v>7684</v>
      </c>
      <c r="U17" s="18">
        <f t="shared" si="3"/>
        <v>-44.100101847810272</v>
      </c>
      <c r="V17" s="18">
        <f t="shared" si="4"/>
        <v>-41.410598551277168</v>
      </c>
      <c r="W17" s="16">
        <f>'[2]2011년'!U17</f>
        <v>149820</v>
      </c>
      <c r="X17" s="19">
        <f>'[2]3월'!X17+R17</f>
        <v>59178</v>
      </c>
      <c r="Y17" s="17">
        <f>'[2]3월'!Y17+T17</f>
        <v>36012</v>
      </c>
      <c r="Z17" s="18">
        <f t="shared" si="5"/>
        <v>-39.146304369867181</v>
      </c>
      <c r="AA17" s="20">
        <f>Y17/$Y$5*100</f>
        <v>0.34577563604877115</v>
      </c>
      <c r="AC17" s="76"/>
      <c r="AD17" s="82" t="s">
        <v>15</v>
      </c>
      <c r="AE17" s="68"/>
      <c r="AF17" s="15">
        <f>'[2]2011년'!AP17</f>
        <v>7540982</v>
      </c>
      <c r="AG17" s="16">
        <f>'[2]2012년'!AO17</f>
        <v>6675342</v>
      </c>
      <c r="AH17" s="17">
        <f>'[2]2012년'!AP17</f>
        <v>8749533</v>
      </c>
      <c r="AI17" s="18">
        <f t="shared" si="6"/>
        <v>16.026440588241698</v>
      </c>
      <c r="AJ17" s="18">
        <f t="shared" si="7"/>
        <v>31.072430446260284</v>
      </c>
      <c r="AK17" s="16">
        <f>'[2]2011년'!AL17</f>
        <v>86331460</v>
      </c>
      <c r="AL17" s="19">
        <f>'[2]3월'!AL17+AF17</f>
        <v>28726725</v>
      </c>
      <c r="AM17" s="17">
        <f>'[2]3월'!AM17+AH17</f>
        <v>29693731</v>
      </c>
      <c r="AN17" s="18">
        <f t="shared" si="8"/>
        <v>3.3662243085489081</v>
      </c>
      <c r="AO17" s="20">
        <f>AM17/$AM$5*100</f>
        <v>51.225428620072201</v>
      </c>
    </row>
    <row r="18" spans="1:41" ht="30" customHeight="1">
      <c r="A18" s="76"/>
      <c r="B18" s="45"/>
      <c r="C18" s="22" t="s">
        <v>16</v>
      </c>
      <c r="D18" s="15">
        <f>'[2]2011년'!H18</f>
        <v>5275627</v>
      </c>
      <c r="E18" s="16">
        <f>'[2]2012년'!G18</f>
        <v>4424525</v>
      </c>
      <c r="F18" s="17">
        <f>'[2]2012년'!H18</f>
        <v>4984290</v>
      </c>
      <c r="G18" s="18">
        <f t="shared" si="0"/>
        <v>-5.5223199062405257</v>
      </c>
      <c r="H18" s="18">
        <f t="shared" si="1"/>
        <v>12.651414558624936</v>
      </c>
      <c r="I18" s="16">
        <f>'[2]2011년'!D18</f>
        <v>59485902</v>
      </c>
      <c r="J18" s="19">
        <f>'[2]3월'!J18+D18</f>
        <v>20500661</v>
      </c>
      <c r="K18" s="17">
        <f>'[2]3월'!K18+F18</f>
        <v>19585949</v>
      </c>
      <c r="L18" s="18">
        <f t="shared" si="2"/>
        <v>-4.461865888129168</v>
      </c>
      <c r="M18" s="20">
        <f>K18/$K$6*100</f>
        <v>46.991638388875991</v>
      </c>
      <c r="O18" s="76"/>
      <c r="P18" s="45"/>
      <c r="Q18" s="22" t="s">
        <v>16</v>
      </c>
      <c r="R18" s="15">
        <f>'[2]2011년'!Y18</f>
        <v>0</v>
      </c>
      <c r="S18" s="16">
        <f>'[2]2012년'!X18</f>
        <v>0</v>
      </c>
      <c r="T18" s="17">
        <f>'[2]2012년'!Y18</f>
        <v>0</v>
      </c>
      <c r="U18" s="18" t="e">
        <f t="shared" si="3"/>
        <v>#DIV/0!</v>
      </c>
      <c r="V18" s="18" t="e">
        <f t="shared" si="4"/>
        <v>#DIV/0!</v>
      </c>
      <c r="W18" s="16">
        <f>'[2]2011년'!U18</f>
        <v>0</v>
      </c>
      <c r="X18" s="19">
        <f>'[2]3월'!X18+R18</f>
        <v>0</v>
      </c>
      <c r="Y18" s="17">
        <f>'[2]3월'!Y18+T18</f>
        <v>0</v>
      </c>
      <c r="Z18" s="18" t="e">
        <f t="shared" si="5"/>
        <v>#DIV/0!</v>
      </c>
      <c r="AA18" s="20">
        <f>Y18/$Y$6*100</f>
        <v>0</v>
      </c>
      <c r="AC18" s="76"/>
      <c r="AD18" s="45"/>
      <c r="AE18" s="22" t="s">
        <v>16</v>
      </c>
      <c r="AF18" s="15">
        <f>'[2]2011년'!AP18</f>
        <v>5275627</v>
      </c>
      <c r="AG18" s="16">
        <f>'[2]2012년'!AO18</f>
        <v>4424525</v>
      </c>
      <c r="AH18" s="17">
        <f>'[2]2012년'!AP18</f>
        <v>4984290</v>
      </c>
      <c r="AI18" s="18">
        <f t="shared" si="6"/>
        <v>-5.5223199062405257</v>
      </c>
      <c r="AJ18" s="18">
        <f t="shared" si="7"/>
        <v>12.651414558624936</v>
      </c>
      <c r="AK18" s="16">
        <f>'[2]2011년'!AL18</f>
        <v>59485902</v>
      </c>
      <c r="AL18" s="19">
        <f>'[2]3월'!AL18+AF18</f>
        <v>20500661</v>
      </c>
      <c r="AM18" s="17">
        <f>'[2]3월'!AM18+AH18</f>
        <v>19585949</v>
      </c>
      <c r="AN18" s="18">
        <f t="shared" si="8"/>
        <v>-4.461865888129168</v>
      </c>
      <c r="AO18" s="20">
        <f>AM18/$AM$6*100</f>
        <v>49.831257428371195</v>
      </c>
    </row>
    <row r="19" spans="1:41" ht="30" customHeight="1">
      <c r="A19" s="76"/>
      <c r="B19" s="45"/>
      <c r="C19" s="22" t="s">
        <v>17</v>
      </c>
      <c r="D19" s="15">
        <f>'[2]2011년'!H19</f>
        <v>2256973</v>
      </c>
      <c r="E19" s="16">
        <f>'[2]2012년'!G19</f>
        <v>1631828</v>
      </c>
      <c r="F19" s="17">
        <f>'[2]2012년'!H19</f>
        <v>1899380</v>
      </c>
      <c r="G19" s="18">
        <f t="shared" si="0"/>
        <v>-15.843920153231778</v>
      </c>
      <c r="H19" s="18">
        <f t="shared" si="1"/>
        <v>16.395845640594459</v>
      </c>
      <c r="I19" s="16">
        <f>'[2]2011년'!D19</f>
        <v>25829496</v>
      </c>
      <c r="J19" s="19">
        <f>'[2]3월'!J19+D19</f>
        <v>7926352</v>
      </c>
      <c r="K19" s="17">
        <f>'[2]3월'!K19+F19</f>
        <v>7476653</v>
      </c>
      <c r="L19" s="18">
        <f t="shared" si="2"/>
        <v>-5.6734674412642789</v>
      </c>
      <c r="M19" s="20">
        <f>K19/$K$7*100</f>
        <v>47.107531380225893</v>
      </c>
      <c r="O19" s="76"/>
      <c r="P19" s="45"/>
      <c r="Q19" s="22" t="s">
        <v>17</v>
      </c>
      <c r="R19" s="15">
        <f>'[2]2011년'!Y19</f>
        <v>13746</v>
      </c>
      <c r="S19" s="16">
        <f>'[2]2012년'!X19</f>
        <v>13115</v>
      </c>
      <c r="T19" s="17">
        <f>'[2]2012년'!Y19</f>
        <v>7684</v>
      </c>
      <c r="U19" s="18">
        <f t="shared" si="3"/>
        <v>-44.100101847810272</v>
      </c>
      <c r="V19" s="18">
        <f t="shared" si="4"/>
        <v>-41.410598551277168</v>
      </c>
      <c r="W19" s="16">
        <f>'[2]2011년'!U19</f>
        <v>149820</v>
      </c>
      <c r="X19" s="19">
        <f>'[2]3월'!X19+R19</f>
        <v>59178</v>
      </c>
      <c r="Y19" s="17">
        <f>'[2]3월'!Y19+T19</f>
        <v>36012</v>
      </c>
      <c r="Z19" s="18">
        <f t="shared" si="5"/>
        <v>-39.146304369867181</v>
      </c>
      <c r="AA19" s="20">
        <f>Y19/$Y$7*100</f>
        <v>0.60032176526472125</v>
      </c>
      <c r="AC19" s="76"/>
      <c r="AD19" s="45"/>
      <c r="AE19" s="22" t="s">
        <v>17</v>
      </c>
      <c r="AF19" s="15">
        <f>'[2]2011년'!AP19</f>
        <v>2243227</v>
      </c>
      <c r="AG19" s="16">
        <f>'[2]2012년'!AO19</f>
        <v>1618713</v>
      </c>
      <c r="AH19" s="17">
        <f>'[2]2012년'!AP19</f>
        <v>1891696</v>
      </c>
      <c r="AI19" s="18">
        <f t="shared" si="6"/>
        <v>-15.6707725076419</v>
      </c>
      <c r="AJ19" s="18">
        <f t="shared" si="7"/>
        <v>16.864200139246435</v>
      </c>
      <c r="AK19" s="16">
        <f>'[2]2011년'!AL19</f>
        <v>25679676</v>
      </c>
      <c r="AL19" s="19">
        <f>'[2]3월'!AL19+AF19</f>
        <v>7867174</v>
      </c>
      <c r="AM19" s="17">
        <f>'[2]3월'!AM19+AH19</f>
        <v>7440641</v>
      </c>
      <c r="AN19" s="18">
        <f t="shared" si="8"/>
        <v>-5.4216800086028343</v>
      </c>
      <c r="AO19" s="20">
        <f>AM19/$AM$7*100</f>
        <v>75.365992425357376</v>
      </c>
    </row>
    <row r="20" spans="1:41" ht="30" customHeight="1">
      <c r="A20" s="76"/>
      <c r="B20" s="45"/>
      <c r="C20" s="22" t="s">
        <v>18</v>
      </c>
      <c r="D20" s="15">
        <f>'[2]2011년'!H20</f>
        <v>22128</v>
      </c>
      <c r="E20" s="16">
        <f>'[2]2012년'!G20</f>
        <v>632104</v>
      </c>
      <c r="F20" s="17">
        <f>'[2]2012년'!H20</f>
        <v>1873547</v>
      </c>
      <c r="G20" s="18">
        <f t="shared" si="0"/>
        <v>8366.8609906001457</v>
      </c>
      <c r="H20" s="18">
        <f t="shared" si="1"/>
        <v>196.39853568400139</v>
      </c>
      <c r="I20" s="16">
        <f>'[2]2011년'!D20</f>
        <v>1165882</v>
      </c>
      <c r="J20" s="19">
        <f>'[2]3월'!J20+D20</f>
        <v>358890</v>
      </c>
      <c r="K20" s="17">
        <f>'[2]3월'!K20+F20</f>
        <v>2667141</v>
      </c>
      <c r="L20" s="18">
        <f t="shared" si="2"/>
        <v>643.1639220931205</v>
      </c>
      <c r="M20" s="20">
        <f>K20/$K$8*100</f>
        <v>24.626162848351299</v>
      </c>
      <c r="O20" s="76"/>
      <c r="P20" s="45"/>
      <c r="Q20" s="22" t="s">
        <v>18</v>
      </c>
      <c r="R20" s="15">
        <f>'[2]2011년'!Y20</f>
        <v>0</v>
      </c>
      <c r="S20" s="16">
        <f>'[2]2012년'!X20</f>
        <v>0</v>
      </c>
      <c r="T20" s="17">
        <f>'[2]2012년'!Y20</f>
        <v>0</v>
      </c>
      <c r="U20" s="18" t="e">
        <f t="shared" si="3"/>
        <v>#DIV/0!</v>
      </c>
      <c r="V20" s="18" t="e">
        <f t="shared" si="4"/>
        <v>#DIV/0!</v>
      </c>
      <c r="W20" s="16">
        <f>'[2]2011년'!U20</f>
        <v>0</v>
      </c>
      <c r="X20" s="19">
        <f>'[2]3월'!X20+R20</f>
        <v>0</v>
      </c>
      <c r="Y20" s="17">
        <f>'[2]3월'!Y20+T20</f>
        <v>0</v>
      </c>
      <c r="Z20" s="18" t="e">
        <f t="shared" si="5"/>
        <v>#DIV/0!</v>
      </c>
      <c r="AA20" s="20">
        <f>Y20/$Y$8*100</f>
        <v>0</v>
      </c>
      <c r="AC20" s="76"/>
      <c r="AD20" s="45"/>
      <c r="AE20" s="22" t="s">
        <v>18</v>
      </c>
      <c r="AF20" s="15">
        <f>'[2]2011년'!AP20</f>
        <v>22128</v>
      </c>
      <c r="AG20" s="16">
        <f>'[2]2012년'!AO20</f>
        <v>632104</v>
      </c>
      <c r="AH20" s="17">
        <f>'[2]2012년'!AP20</f>
        <v>1873547</v>
      </c>
      <c r="AI20" s="18">
        <f t="shared" si="6"/>
        <v>8366.8609906001457</v>
      </c>
      <c r="AJ20" s="18">
        <f t="shared" si="7"/>
        <v>196.39853568400139</v>
      </c>
      <c r="AK20" s="16">
        <f>'[2]2011년'!AL20</f>
        <v>1165882</v>
      </c>
      <c r="AL20" s="19">
        <f>'[2]3월'!AL20+AF20</f>
        <v>358890</v>
      </c>
      <c r="AM20" s="17">
        <f>'[2]3월'!AM20+AH20</f>
        <v>2667141</v>
      </c>
      <c r="AN20" s="18">
        <f t="shared" si="8"/>
        <v>643.1639220931205</v>
      </c>
      <c r="AO20" s="20">
        <f>AM20/$AM$8*100</f>
        <v>30.344430327944856</v>
      </c>
    </row>
    <row r="21" spans="1:41" ht="30" customHeight="1" thickBot="1">
      <c r="A21" s="77"/>
      <c r="B21" s="75" t="s">
        <v>19</v>
      </c>
      <c r="C21" s="70"/>
      <c r="D21" s="23">
        <f>'[2]2011년'!H21</f>
        <v>1373869</v>
      </c>
      <c r="E21" s="24">
        <f>'[2]2012년'!G21</f>
        <v>1325465</v>
      </c>
      <c r="F21" s="25">
        <f>'[2]2012년'!H21</f>
        <v>1276900</v>
      </c>
      <c r="G21" s="26">
        <f t="shared" si="0"/>
        <v>-7.05809651429648</v>
      </c>
      <c r="H21" s="26">
        <f t="shared" si="1"/>
        <v>-3.6639971632596939</v>
      </c>
      <c r="I21" s="24">
        <f>'[2]2011년'!D21</f>
        <v>15649139</v>
      </c>
      <c r="J21" s="27">
        <f>'[2]3월'!J21+D21</f>
        <v>5198997</v>
      </c>
      <c r="K21" s="25">
        <f>'[2]3월'!K21+F21</f>
        <v>5182812</v>
      </c>
      <c r="L21" s="26">
        <f t="shared" si="2"/>
        <v>-0.31131004691866337</v>
      </c>
      <c r="M21" s="28">
        <f>K21/$K$9*100</f>
        <v>49.44489580038001</v>
      </c>
      <c r="O21" s="77"/>
      <c r="P21" s="75" t="s">
        <v>19</v>
      </c>
      <c r="Q21" s="70"/>
      <c r="R21" s="23">
        <f>'[2]2011년'!Y21</f>
        <v>0</v>
      </c>
      <c r="S21" s="24">
        <f>'[2]2012년'!X21</f>
        <v>0</v>
      </c>
      <c r="T21" s="25">
        <f>'[2]2012년'!Y21</f>
        <v>0</v>
      </c>
      <c r="U21" s="26" t="e">
        <f t="shared" si="3"/>
        <v>#DIV/0!</v>
      </c>
      <c r="V21" s="26" t="e">
        <f t="shared" si="4"/>
        <v>#DIV/0!</v>
      </c>
      <c r="W21" s="24">
        <f>'[2]2011년'!U21</f>
        <v>0</v>
      </c>
      <c r="X21" s="27">
        <f>'[2]3월'!X21+R21</f>
        <v>0</v>
      </c>
      <c r="Y21" s="25">
        <f>'[2]3월'!Y21+T21</f>
        <v>0</v>
      </c>
      <c r="Z21" s="26" t="e">
        <f t="shared" si="5"/>
        <v>#DIV/0!</v>
      </c>
      <c r="AA21" s="28">
        <f>Y21/$Y$9*100</f>
        <v>0</v>
      </c>
      <c r="AC21" s="77"/>
      <c r="AD21" s="75" t="s">
        <v>19</v>
      </c>
      <c r="AE21" s="70"/>
      <c r="AF21" s="23">
        <f>'[2]2011년'!AP21</f>
        <v>1373869</v>
      </c>
      <c r="AG21" s="24">
        <f>'[2]2012년'!AO21</f>
        <v>1325465</v>
      </c>
      <c r="AH21" s="25">
        <f>'[2]2012년'!AP21</f>
        <v>1276900</v>
      </c>
      <c r="AI21" s="26">
        <f t="shared" si="6"/>
        <v>-7.05809651429648</v>
      </c>
      <c r="AJ21" s="26">
        <f t="shared" si="7"/>
        <v>-3.6639971632596939</v>
      </c>
      <c r="AK21" s="24">
        <f>'[2]2011년'!AL21</f>
        <v>15649139</v>
      </c>
      <c r="AL21" s="27">
        <f>'[2]3월'!AL21+AF21</f>
        <v>5198997</v>
      </c>
      <c r="AM21" s="25">
        <f>'[2]3월'!AM21+AH21</f>
        <v>5182812</v>
      </c>
      <c r="AN21" s="26">
        <f t="shared" si="8"/>
        <v>-0.31131004691866337</v>
      </c>
      <c r="AO21" s="28">
        <f>AM21/$AM$9*100</f>
        <v>49.646375285611121</v>
      </c>
    </row>
    <row r="22" spans="1:41" ht="30" customHeight="1">
      <c r="A22" s="76" t="s">
        <v>32</v>
      </c>
      <c r="B22" s="78" t="s">
        <v>14</v>
      </c>
      <c r="C22" s="79"/>
      <c r="D22" s="55">
        <f>'[2]2011년'!H22</f>
        <v>1084602</v>
      </c>
      <c r="E22" s="56">
        <f>'[2]2012년'!G22</f>
        <v>1096262</v>
      </c>
      <c r="F22" s="57">
        <f>'[2]2012년'!H22</f>
        <v>84823</v>
      </c>
      <c r="G22" s="58">
        <f t="shared" si="0"/>
        <v>-92.179343206079281</v>
      </c>
      <c r="H22" s="58">
        <f t="shared" si="1"/>
        <v>-92.262524834391783</v>
      </c>
      <c r="I22" s="56">
        <f>'[2]2011년'!D22</f>
        <v>13759334</v>
      </c>
      <c r="J22" s="59">
        <f>'[2]3월'!J22+D22</f>
        <v>4319933</v>
      </c>
      <c r="K22" s="57">
        <f>'[2]3월'!K22+F22</f>
        <v>4460367</v>
      </c>
      <c r="L22" s="58">
        <f t="shared" si="2"/>
        <v>3.2508374551179315</v>
      </c>
      <c r="M22" s="60">
        <f>K22/$K$4*100</f>
        <v>5.6557978741554358</v>
      </c>
      <c r="O22" s="76" t="s">
        <v>32</v>
      </c>
      <c r="P22" s="78" t="s">
        <v>14</v>
      </c>
      <c r="Q22" s="79"/>
      <c r="R22" s="55">
        <f>'[2]2011년'!Y22</f>
        <v>0</v>
      </c>
      <c r="S22" s="56">
        <f>'[2]2012년'!X22</f>
        <v>0</v>
      </c>
      <c r="T22" s="57">
        <f>'[2]2012년'!Y22</f>
        <v>0</v>
      </c>
      <c r="U22" s="58" t="e">
        <f t="shared" si="3"/>
        <v>#DIV/0!</v>
      </c>
      <c r="V22" s="58" t="e">
        <f t="shared" si="4"/>
        <v>#DIV/0!</v>
      </c>
      <c r="W22" s="56">
        <f>'[2]2011년'!U22</f>
        <v>0</v>
      </c>
      <c r="X22" s="59">
        <f>'[2]3월'!X22+R22</f>
        <v>0</v>
      </c>
      <c r="Y22" s="57">
        <f>'[2]3월'!Y22+T22</f>
        <v>0</v>
      </c>
      <c r="Z22" s="58" t="e">
        <f t="shared" si="5"/>
        <v>#DIV/0!</v>
      </c>
      <c r="AA22" s="60">
        <f>Y22/$Y$4*100</f>
        <v>0</v>
      </c>
      <c r="AC22" s="80" t="s">
        <v>32</v>
      </c>
      <c r="AD22" s="81" t="s">
        <v>14</v>
      </c>
      <c r="AE22" s="66"/>
      <c r="AF22" s="39">
        <f>'[2]2011년'!AP22</f>
        <v>1084602</v>
      </c>
      <c r="AG22" s="40">
        <f>'[2]2012년'!AO22</f>
        <v>1096262</v>
      </c>
      <c r="AH22" s="41">
        <f>'[2]2012년'!AP22</f>
        <v>84823</v>
      </c>
      <c r="AI22" s="42">
        <f t="shared" si="6"/>
        <v>-92.179343206079281</v>
      </c>
      <c r="AJ22" s="42">
        <f t="shared" si="7"/>
        <v>-92.262524834391783</v>
      </c>
      <c r="AK22" s="40">
        <f>'[2]2011년'!AL22</f>
        <v>13759334</v>
      </c>
      <c r="AL22" s="43">
        <f>'[2]3월'!AL22+AF22</f>
        <v>4319933</v>
      </c>
      <c r="AM22" s="41">
        <f>'[2]3월'!AM22+AH22</f>
        <v>4460367</v>
      </c>
      <c r="AN22" s="42">
        <f t="shared" si="8"/>
        <v>3.2508374551179315</v>
      </c>
      <c r="AO22" s="54">
        <f>AM22/$AM$4*100</f>
        <v>6.5204099228614183</v>
      </c>
    </row>
    <row r="23" spans="1:41" ht="30" customHeight="1">
      <c r="A23" s="76"/>
      <c r="B23" s="82" t="s">
        <v>15</v>
      </c>
      <c r="C23" s="68"/>
      <c r="D23" s="15">
        <f>'[2]2011년'!H23</f>
        <v>1012622</v>
      </c>
      <c r="E23" s="16">
        <f>'[2]2012년'!G23</f>
        <v>1019865</v>
      </c>
      <c r="F23" s="17">
        <f>'[2]2012년'!H23</f>
        <v>16771</v>
      </c>
      <c r="G23" s="18">
        <f t="shared" si="0"/>
        <v>-98.34380449960598</v>
      </c>
      <c r="H23" s="18">
        <f t="shared" si="1"/>
        <v>-98.355566668137456</v>
      </c>
      <c r="I23" s="16">
        <f>'[2]2011년'!D23</f>
        <v>12926848</v>
      </c>
      <c r="J23" s="19">
        <f>'[2]3월'!J23+D23</f>
        <v>4039300</v>
      </c>
      <c r="K23" s="17">
        <f>'[2]3월'!K23+F23</f>
        <v>4177562</v>
      </c>
      <c r="L23" s="18">
        <f t="shared" si="2"/>
        <v>3.4229198128388703</v>
      </c>
      <c r="M23" s="20">
        <f>K23/$K$5*100</f>
        <v>6.1091879580223489</v>
      </c>
      <c r="O23" s="76"/>
      <c r="P23" s="82" t="s">
        <v>15</v>
      </c>
      <c r="Q23" s="68"/>
      <c r="R23" s="15">
        <f>'[2]2011년'!Y23</f>
        <v>0</v>
      </c>
      <c r="S23" s="16">
        <f>'[2]2012년'!X23</f>
        <v>0</v>
      </c>
      <c r="T23" s="17">
        <f>'[2]2012년'!Y23</f>
        <v>0</v>
      </c>
      <c r="U23" s="18" t="e">
        <f t="shared" si="3"/>
        <v>#DIV/0!</v>
      </c>
      <c r="V23" s="18" t="e">
        <f t="shared" si="4"/>
        <v>#DIV/0!</v>
      </c>
      <c r="W23" s="16">
        <f>'[2]2011년'!U23</f>
        <v>0</v>
      </c>
      <c r="X23" s="19">
        <f>'[2]3월'!X23+R23</f>
        <v>0</v>
      </c>
      <c r="Y23" s="17">
        <f>'[2]3월'!Y23+T23</f>
        <v>0</v>
      </c>
      <c r="Z23" s="18" t="e">
        <f t="shared" si="5"/>
        <v>#DIV/0!</v>
      </c>
      <c r="AA23" s="20">
        <f>Y23/$Y$5*100</f>
        <v>0</v>
      </c>
      <c r="AC23" s="76"/>
      <c r="AD23" s="82" t="s">
        <v>15</v>
      </c>
      <c r="AE23" s="68"/>
      <c r="AF23" s="15">
        <f>'[2]2011년'!AP23</f>
        <v>1012622</v>
      </c>
      <c r="AG23" s="16">
        <f>'[2]2012년'!AO23</f>
        <v>1019865</v>
      </c>
      <c r="AH23" s="17">
        <f>'[2]2012년'!AP23</f>
        <v>16771</v>
      </c>
      <c r="AI23" s="18">
        <f t="shared" si="6"/>
        <v>-98.34380449960598</v>
      </c>
      <c r="AJ23" s="18">
        <f t="shared" si="7"/>
        <v>-98.355566668137456</v>
      </c>
      <c r="AK23" s="16">
        <f>'[2]2011년'!AL23</f>
        <v>12926848</v>
      </c>
      <c r="AL23" s="19">
        <f>'[2]3월'!AL23+AF23</f>
        <v>4039300</v>
      </c>
      <c r="AM23" s="17">
        <f>'[2]3월'!AM23+AH23</f>
        <v>4177562</v>
      </c>
      <c r="AN23" s="18">
        <f t="shared" si="8"/>
        <v>3.4229198128388703</v>
      </c>
      <c r="AO23" s="20">
        <f>AM23/$AM$5*100</f>
        <v>7.2068209965573562</v>
      </c>
    </row>
    <row r="24" spans="1:41" ht="30" customHeight="1">
      <c r="A24" s="76"/>
      <c r="B24" s="45"/>
      <c r="C24" s="22" t="s">
        <v>16</v>
      </c>
      <c r="D24" s="15">
        <f>'[2]2011년'!H24</f>
        <v>0</v>
      </c>
      <c r="E24" s="16">
        <f>'[2]2012년'!G24</f>
        <v>16070</v>
      </c>
      <c r="F24" s="17">
        <f>'[2]2012년'!H24</f>
        <v>0</v>
      </c>
      <c r="G24" s="18" t="e">
        <f t="shared" si="0"/>
        <v>#DIV/0!</v>
      </c>
      <c r="H24" s="18">
        <f t="shared" si="1"/>
        <v>-100</v>
      </c>
      <c r="I24" s="16">
        <f>'[2]2011년'!D24</f>
        <v>564200</v>
      </c>
      <c r="J24" s="19">
        <f>'[2]3월'!J24+D24</f>
        <v>298337</v>
      </c>
      <c r="K24" s="17">
        <f>'[2]3월'!K24+F24</f>
        <v>130604</v>
      </c>
      <c r="L24" s="18">
        <f t="shared" si="2"/>
        <v>-56.222660950535804</v>
      </c>
      <c r="M24" s="20">
        <f>K24/$K$6*100</f>
        <v>0.31335198208372539</v>
      </c>
      <c r="O24" s="76"/>
      <c r="P24" s="45"/>
      <c r="Q24" s="22" t="s">
        <v>16</v>
      </c>
      <c r="R24" s="15">
        <f>'[2]2011년'!Y24</f>
        <v>0</v>
      </c>
      <c r="S24" s="16">
        <f>'[2]2012년'!X24</f>
        <v>0</v>
      </c>
      <c r="T24" s="17">
        <f>'[2]2012년'!Y24</f>
        <v>0</v>
      </c>
      <c r="U24" s="18" t="e">
        <f t="shared" si="3"/>
        <v>#DIV/0!</v>
      </c>
      <c r="V24" s="18" t="e">
        <f t="shared" si="4"/>
        <v>#DIV/0!</v>
      </c>
      <c r="W24" s="16">
        <f>'[2]2011년'!U24</f>
        <v>0</v>
      </c>
      <c r="X24" s="19">
        <f>'[2]3월'!X24+R24</f>
        <v>0</v>
      </c>
      <c r="Y24" s="17">
        <f>'[2]3월'!Y24+T24</f>
        <v>0</v>
      </c>
      <c r="Z24" s="18" t="e">
        <f t="shared" si="5"/>
        <v>#DIV/0!</v>
      </c>
      <c r="AA24" s="20">
        <f>Y24/$Y$6*100</f>
        <v>0</v>
      </c>
      <c r="AC24" s="76"/>
      <c r="AD24" s="45"/>
      <c r="AE24" s="22" t="s">
        <v>16</v>
      </c>
      <c r="AF24" s="15">
        <f>'[2]2011년'!AP24</f>
        <v>0</v>
      </c>
      <c r="AG24" s="16">
        <f>'[2]2012년'!AO24</f>
        <v>16070</v>
      </c>
      <c r="AH24" s="17">
        <f>'[2]2012년'!AP24</f>
        <v>0</v>
      </c>
      <c r="AI24" s="18" t="e">
        <f t="shared" si="6"/>
        <v>#DIV/0!</v>
      </c>
      <c r="AJ24" s="18">
        <f t="shared" si="7"/>
        <v>-100</v>
      </c>
      <c r="AK24" s="16">
        <f>'[2]2011년'!AL24</f>
        <v>564200</v>
      </c>
      <c r="AL24" s="19">
        <f>'[2]3월'!AL24+AF24</f>
        <v>298337</v>
      </c>
      <c r="AM24" s="17">
        <f>'[2]3월'!AM24+AH24</f>
        <v>130604</v>
      </c>
      <c r="AN24" s="18">
        <f t="shared" si="8"/>
        <v>-56.222660950535804</v>
      </c>
      <c r="AO24" s="20">
        <f>AM24/$AM$6*100</f>
        <v>0.33228727110312561</v>
      </c>
    </row>
    <row r="25" spans="1:41" ht="30" customHeight="1">
      <c r="A25" s="76"/>
      <c r="B25" s="45"/>
      <c r="C25" s="22" t="s">
        <v>17</v>
      </c>
      <c r="D25" s="15">
        <f>'[2]2011년'!H25</f>
        <v>0</v>
      </c>
      <c r="E25" s="16">
        <f>'[2]2012년'!G25</f>
        <v>2244</v>
      </c>
      <c r="F25" s="17">
        <f>'[2]2012년'!H25</f>
        <v>0</v>
      </c>
      <c r="G25" s="18" t="e">
        <f t="shared" si="0"/>
        <v>#DIV/0!</v>
      </c>
      <c r="H25" s="18">
        <f t="shared" si="1"/>
        <v>-100</v>
      </c>
      <c r="I25" s="16">
        <f>'[2]2011년'!D25</f>
        <v>0</v>
      </c>
      <c r="J25" s="19">
        <f>'[2]3월'!J25+D25</f>
        <v>0</v>
      </c>
      <c r="K25" s="17">
        <f>'[2]3월'!K25+F25</f>
        <v>2244</v>
      </c>
      <c r="L25" s="18" t="e">
        <f t="shared" si="2"/>
        <v>#DIV/0!</v>
      </c>
      <c r="M25" s="20">
        <f>K25/$K$7*100</f>
        <v>1.4138585864186407E-2</v>
      </c>
      <c r="O25" s="76"/>
      <c r="P25" s="45"/>
      <c r="Q25" s="22" t="s">
        <v>17</v>
      </c>
      <c r="R25" s="15">
        <f>'[2]2011년'!Y25</f>
        <v>0</v>
      </c>
      <c r="S25" s="16">
        <f>'[2]2012년'!X25</f>
        <v>0</v>
      </c>
      <c r="T25" s="17">
        <f>'[2]2012년'!Y25</f>
        <v>0</v>
      </c>
      <c r="U25" s="18" t="e">
        <f t="shared" si="3"/>
        <v>#DIV/0!</v>
      </c>
      <c r="V25" s="18" t="e">
        <f t="shared" si="4"/>
        <v>#DIV/0!</v>
      </c>
      <c r="W25" s="16">
        <f>'[2]2011년'!U25</f>
        <v>0</v>
      </c>
      <c r="X25" s="19">
        <f>'[2]3월'!X25+R25</f>
        <v>0</v>
      </c>
      <c r="Y25" s="17">
        <f>'[2]3월'!Y25+T25</f>
        <v>0</v>
      </c>
      <c r="Z25" s="18" t="e">
        <f t="shared" si="5"/>
        <v>#DIV/0!</v>
      </c>
      <c r="AA25" s="20">
        <f>Y25/$Y$7*100</f>
        <v>0</v>
      </c>
      <c r="AC25" s="76"/>
      <c r="AD25" s="45"/>
      <c r="AE25" s="22" t="s">
        <v>17</v>
      </c>
      <c r="AF25" s="15">
        <f>'[2]2011년'!AP25</f>
        <v>0</v>
      </c>
      <c r="AG25" s="16">
        <f>'[2]2012년'!AO25</f>
        <v>2244</v>
      </c>
      <c r="AH25" s="17">
        <f>'[2]2012년'!AP25</f>
        <v>0</v>
      </c>
      <c r="AI25" s="18" t="e">
        <f t="shared" si="6"/>
        <v>#DIV/0!</v>
      </c>
      <c r="AJ25" s="18">
        <f t="shared" si="7"/>
        <v>-100</v>
      </c>
      <c r="AK25" s="16">
        <f>'[2]2011년'!AL25</f>
        <v>0</v>
      </c>
      <c r="AL25" s="19">
        <f>'[2]3월'!AL25+AF25</f>
        <v>0</v>
      </c>
      <c r="AM25" s="17">
        <f>'[2]3월'!AM25+AH25</f>
        <v>2244</v>
      </c>
      <c r="AN25" s="18" t="e">
        <f t="shared" si="8"/>
        <v>#DIV/0!</v>
      </c>
      <c r="AO25" s="20">
        <f>AM25/$AM$7*100</f>
        <v>2.2729397507889704E-2</v>
      </c>
    </row>
    <row r="26" spans="1:41" ht="30" customHeight="1">
      <c r="A26" s="76"/>
      <c r="B26" s="45"/>
      <c r="C26" s="22" t="s">
        <v>18</v>
      </c>
      <c r="D26" s="15">
        <f>'[2]2011년'!H26</f>
        <v>1012622</v>
      </c>
      <c r="E26" s="16">
        <f>'[2]2012년'!G26</f>
        <v>1001551</v>
      </c>
      <c r="F26" s="17">
        <f>'[2]2012년'!H26</f>
        <v>16771</v>
      </c>
      <c r="G26" s="18">
        <f t="shared" si="0"/>
        <v>-98.34380449960598</v>
      </c>
      <c r="H26" s="18">
        <f t="shared" si="1"/>
        <v>-98.325497153914284</v>
      </c>
      <c r="I26" s="16">
        <f>'[2]2011년'!D26</f>
        <v>12362648</v>
      </c>
      <c r="J26" s="19">
        <f>'[2]3월'!J26+D26</f>
        <v>3740963</v>
      </c>
      <c r="K26" s="17">
        <f>'[2]3월'!K26+F26</f>
        <v>4044714</v>
      </c>
      <c r="L26" s="18">
        <f t="shared" si="2"/>
        <v>8.1195938051245093</v>
      </c>
      <c r="M26" s="20">
        <f>K26/$K$8*100</f>
        <v>37.345526779051561</v>
      </c>
      <c r="O26" s="76"/>
      <c r="P26" s="45"/>
      <c r="Q26" s="22" t="s">
        <v>18</v>
      </c>
      <c r="R26" s="15">
        <f>'[2]2011년'!Y26</f>
        <v>0</v>
      </c>
      <c r="S26" s="16">
        <f>'[2]2012년'!X26</f>
        <v>0</v>
      </c>
      <c r="T26" s="17">
        <f>'[2]2012년'!Y26</f>
        <v>0</v>
      </c>
      <c r="U26" s="18" t="e">
        <f t="shared" si="3"/>
        <v>#DIV/0!</v>
      </c>
      <c r="V26" s="18" t="e">
        <f t="shared" si="4"/>
        <v>#DIV/0!</v>
      </c>
      <c r="W26" s="16">
        <f>'[2]2011년'!U26</f>
        <v>0</v>
      </c>
      <c r="X26" s="19">
        <f>'[2]3월'!X26+R26</f>
        <v>0</v>
      </c>
      <c r="Y26" s="17">
        <f>'[2]3월'!Y26+T26</f>
        <v>0</v>
      </c>
      <c r="Z26" s="18" t="e">
        <f t="shared" si="5"/>
        <v>#DIV/0!</v>
      </c>
      <c r="AA26" s="20">
        <f>Y26/$Y$8*100</f>
        <v>0</v>
      </c>
      <c r="AC26" s="76"/>
      <c r="AD26" s="45"/>
      <c r="AE26" s="22" t="s">
        <v>18</v>
      </c>
      <c r="AF26" s="15">
        <f>'[2]2011년'!AP26</f>
        <v>1012622</v>
      </c>
      <c r="AG26" s="16">
        <f>'[2]2012년'!AO26</f>
        <v>1001551</v>
      </c>
      <c r="AH26" s="17">
        <f>'[2]2012년'!AP26</f>
        <v>16771</v>
      </c>
      <c r="AI26" s="18">
        <f t="shared" si="6"/>
        <v>-98.34380449960598</v>
      </c>
      <c r="AJ26" s="18">
        <f t="shared" si="7"/>
        <v>-98.325497153914284</v>
      </c>
      <c r="AK26" s="16">
        <f>'[2]2011년'!AL26</f>
        <v>12362648</v>
      </c>
      <c r="AL26" s="19">
        <f>'[2]3월'!AL26+AF26</f>
        <v>3740963</v>
      </c>
      <c r="AM26" s="17">
        <f>'[2]3월'!AM26+AH26</f>
        <v>4044714</v>
      </c>
      <c r="AN26" s="18">
        <f t="shared" si="8"/>
        <v>8.1195938051245093</v>
      </c>
      <c r="AO26" s="20">
        <f>AM26/$AM$8*100</f>
        <v>46.017267992004598</v>
      </c>
    </row>
    <row r="27" spans="1:41" ht="30" customHeight="1" thickBot="1">
      <c r="A27" s="77"/>
      <c r="B27" s="75" t="s">
        <v>19</v>
      </c>
      <c r="C27" s="70"/>
      <c r="D27" s="23">
        <f>'[2]2011년'!H27</f>
        <v>71980</v>
      </c>
      <c r="E27" s="24">
        <f>'[2]2012년'!G27</f>
        <v>76397</v>
      </c>
      <c r="F27" s="25">
        <f>'[2]2012년'!H27</f>
        <v>68052</v>
      </c>
      <c r="G27" s="26">
        <f t="shared" si="0"/>
        <v>-5.4570714087246444</v>
      </c>
      <c r="H27" s="26">
        <f t="shared" si="1"/>
        <v>-10.92320379072477</v>
      </c>
      <c r="I27" s="24">
        <f>'[2]2011년'!D27</f>
        <v>832486</v>
      </c>
      <c r="J27" s="27">
        <f>'[2]3월'!J27+D27</f>
        <v>280633</v>
      </c>
      <c r="K27" s="25">
        <f>'[2]3월'!K27+F27</f>
        <v>282805</v>
      </c>
      <c r="L27" s="26">
        <f t="shared" si="2"/>
        <v>0.77396457294757681</v>
      </c>
      <c r="M27" s="28">
        <f>K27/$K$9*100</f>
        <v>2.6980071352822499</v>
      </c>
      <c r="O27" s="77"/>
      <c r="P27" s="75" t="s">
        <v>19</v>
      </c>
      <c r="Q27" s="70"/>
      <c r="R27" s="23">
        <f>'[2]2011년'!Y27</f>
        <v>0</v>
      </c>
      <c r="S27" s="24">
        <f>'[2]2012년'!X27</f>
        <v>0</v>
      </c>
      <c r="T27" s="25">
        <f>'[2]2012년'!Y27</f>
        <v>0</v>
      </c>
      <c r="U27" s="26" t="e">
        <f t="shared" si="3"/>
        <v>#DIV/0!</v>
      </c>
      <c r="V27" s="26" t="e">
        <f t="shared" si="4"/>
        <v>#DIV/0!</v>
      </c>
      <c r="W27" s="24">
        <f>'[2]2011년'!U27</f>
        <v>0</v>
      </c>
      <c r="X27" s="27">
        <f>'[2]3월'!X27+R27</f>
        <v>0</v>
      </c>
      <c r="Y27" s="25">
        <f>'[2]3월'!Y27+T27</f>
        <v>0</v>
      </c>
      <c r="Z27" s="26" t="e">
        <f>(Y27/X27)*100-100</f>
        <v>#DIV/0!</v>
      </c>
      <c r="AA27" s="28">
        <f>Y27/$Y$9*100</f>
        <v>0</v>
      </c>
      <c r="AC27" s="77"/>
      <c r="AD27" s="75" t="s">
        <v>19</v>
      </c>
      <c r="AE27" s="70"/>
      <c r="AF27" s="23">
        <f>'[2]2011년'!AP27</f>
        <v>71980</v>
      </c>
      <c r="AG27" s="24">
        <f>'[2]2012년'!AO27</f>
        <v>76397</v>
      </c>
      <c r="AH27" s="25">
        <f>'[2]2012년'!AP27</f>
        <v>68052</v>
      </c>
      <c r="AI27" s="26">
        <f t="shared" si="6"/>
        <v>-5.4570714087246444</v>
      </c>
      <c r="AJ27" s="26">
        <f t="shared" si="7"/>
        <v>-10.92320379072477</v>
      </c>
      <c r="AK27" s="24">
        <f>'[2]2011년'!AL27</f>
        <v>832486</v>
      </c>
      <c r="AL27" s="27">
        <f>'[2]3월'!AL27+AF27</f>
        <v>280633</v>
      </c>
      <c r="AM27" s="25">
        <f>'[2]3월'!AM27+AH27</f>
        <v>282805</v>
      </c>
      <c r="AN27" s="26">
        <f>(AM27/AL27)*100-100</f>
        <v>0.77396457294757681</v>
      </c>
      <c r="AO27" s="28">
        <f>AM27/$AM$9*100</f>
        <v>2.7090010524493757</v>
      </c>
    </row>
    <row r="28" spans="1:41" ht="18" customHeight="1">
      <c r="C28" s="1" t="s">
        <v>25</v>
      </c>
      <c r="H28" s="34"/>
      <c r="I28" s="34"/>
      <c r="J28" s="34"/>
      <c r="K28" s="61"/>
      <c r="L28" s="34"/>
      <c r="M28" s="34"/>
      <c r="Q28" s="1" t="s">
        <v>33</v>
      </c>
      <c r="V28" s="34"/>
      <c r="W28" s="34"/>
      <c r="X28" s="34"/>
      <c r="Y28" s="61"/>
      <c r="Z28" s="34"/>
      <c r="AA28" s="34"/>
      <c r="AE28" s="1" t="s">
        <v>33</v>
      </c>
      <c r="AJ28" s="34"/>
      <c r="AK28" s="34"/>
      <c r="AL28" s="34"/>
      <c r="AM28" s="61"/>
      <c r="AN28" s="34"/>
      <c r="AO28" s="34"/>
    </row>
  </sheetData>
  <mergeCells count="54">
    <mergeCell ref="B5:C5"/>
    <mergeCell ref="P5:Q5"/>
    <mergeCell ref="AD5:AE5"/>
    <mergeCell ref="B9:C9"/>
    <mergeCell ref="A1:M1"/>
    <mergeCell ref="O1:AA1"/>
    <mergeCell ref="AC1:AO1"/>
    <mergeCell ref="A3:C3"/>
    <mergeCell ref="O3:Q3"/>
    <mergeCell ref="AC3:AE3"/>
    <mergeCell ref="P9:Q9"/>
    <mergeCell ref="AD9:AE9"/>
    <mergeCell ref="A10:A15"/>
    <mergeCell ref="B10:C10"/>
    <mergeCell ref="O10:O15"/>
    <mergeCell ref="P10:Q10"/>
    <mergeCell ref="AC10:AC15"/>
    <mergeCell ref="AD10:AE10"/>
    <mergeCell ref="B11:C11"/>
    <mergeCell ref="P11:Q11"/>
    <mergeCell ref="A4:A9"/>
    <mergeCell ref="B4:C4"/>
    <mergeCell ref="O4:O9"/>
    <mergeCell ref="P4:Q4"/>
    <mergeCell ref="AC4:AC9"/>
    <mergeCell ref="AD4:AE4"/>
    <mergeCell ref="AD11:AE11"/>
    <mergeCell ref="B15:C15"/>
    <mergeCell ref="P15:Q15"/>
    <mergeCell ref="AD15:AE15"/>
    <mergeCell ref="A16:A21"/>
    <mergeCell ref="B16:C16"/>
    <mergeCell ref="O16:O21"/>
    <mergeCell ref="P16:Q16"/>
    <mergeCell ref="AC16:AC21"/>
    <mergeCell ref="AD16:AE16"/>
    <mergeCell ref="B17:C17"/>
    <mergeCell ref="P17:Q17"/>
    <mergeCell ref="AD17:AE17"/>
    <mergeCell ref="B21:C21"/>
    <mergeCell ref="P21:Q21"/>
    <mergeCell ref="AD21:AE21"/>
    <mergeCell ref="P27:Q27"/>
    <mergeCell ref="AD27:AE27"/>
    <mergeCell ref="A22:A27"/>
    <mergeCell ref="B22:C22"/>
    <mergeCell ref="O22:O27"/>
    <mergeCell ref="P22:Q22"/>
    <mergeCell ref="AC22:AC27"/>
    <mergeCell ref="AD22:AE22"/>
    <mergeCell ref="B23:C23"/>
    <mergeCell ref="P23:Q23"/>
    <mergeCell ref="AD23:AE23"/>
    <mergeCell ref="B27:C2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4월(컨테이너)</vt:lpstr>
      <vt:lpstr>4월(화물처리실적)</vt:lpstr>
      <vt:lpstr>'4월(컨테이너)'!Print_Area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박귀분</cp:lastModifiedBy>
  <dcterms:created xsi:type="dcterms:W3CDTF">2012-05-21T01:34:32Z</dcterms:created>
  <dcterms:modified xsi:type="dcterms:W3CDTF">2012-05-24T08:50:44Z</dcterms:modified>
</cp:coreProperties>
</file>